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5\4\@考核数据\市州\"/>
    </mc:Choice>
  </mc:AlternateContent>
  <xr:revisionPtr revIDLastSave="0" documentId="13_ncr:1_{A6CF8D90-8EE5-43F7-B869-C62C82B526B8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运行表" sheetId="7" r:id="rId1"/>
    <sheet name="入网率" sheetId="2" r:id="rId2"/>
    <sheet name="上线率" sheetId="3" r:id="rId3"/>
    <sheet name="数据合格率" sheetId="4" r:id="rId4"/>
    <sheet name="轨迹完整率" sheetId="1" r:id="rId5"/>
    <sheet name="漂移率" sheetId="25" r:id="rId6"/>
    <sheet name="两客一危未上线车辆明细" sheetId="9" r:id="rId7"/>
    <sheet name="两客一危连续两月未上线车辆明细" sheetId="18" r:id="rId8"/>
    <sheet name="两客一危轨迹完整率低于80%车辆明细" sheetId="8" r:id="rId9"/>
    <sheet name="两客一危高速通行次数" sheetId="26" r:id="rId10"/>
    <sheet name="两客一危高速公路通行明细" sheetId="14" r:id="rId11"/>
  </sheets>
  <definedNames>
    <definedName name="_xlnm._FilterDatabase" localSheetId="4" hidden="1">轨迹完整率!$A$4:$L$26</definedName>
    <definedName name="_xlnm._FilterDatabase" localSheetId="10" hidden="1">两客一危高速公路通行明细!$B$3:$K$8</definedName>
    <definedName name="_xlnm._FilterDatabase" localSheetId="9" hidden="1">两客一危高速通行次数!$B$3:$F$8</definedName>
    <definedName name="_xlnm._FilterDatabase" localSheetId="8" hidden="1">'两客一危轨迹完整率低于80%车辆明细'!$A$3:$K$160</definedName>
    <definedName name="_xlnm._FilterDatabase" localSheetId="7" hidden="1">两客一危连续两月未上线车辆明细!$A$3:$H$41</definedName>
    <definedName name="_xlnm._FilterDatabase" localSheetId="6" hidden="1">两客一危未上线车辆明细!$A$3:$H$199</definedName>
    <definedName name="_xlnm._FilterDatabase" localSheetId="5" hidden="1">漂移率!$A$3:$H$25</definedName>
    <definedName name="_xlnm._FilterDatabase" localSheetId="1" hidden="1">入网率!$B$5:$K$25</definedName>
    <definedName name="_xlnm._FilterDatabase" localSheetId="2" hidden="1">上线率!$A$4:$L$26</definedName>
    <definedName name="_xlnm._FilterDatabase" localSheetId="0" hidden="1">市州月运行表!$A$3:$N$25</definedName>
    <definedName name="_xlnm._FilterDatabase" localSheetId="3" hidden="1">数据合格率!$A$4:$M$26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5" l="1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4" i="25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G5" i="25" l="1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A36" i="18"/>
  <c r="A37" i="18"/>
  <c r="A38" i="18"/>
  <c r="A39" i="18"/>
  <c r="A40" i="18"/>
  <c r="A41" i="18"/>
  <c r="G4" i="25" l="1"/>
  <c r="A32" i="18" l="1"/>
  <c r="A33" i="18"/>
  <c r="A34" i="18"/>
  <c r="A35" i="18"/>
  <c r="A101" i="9" l="1"/>
  <c r="A102" i="9"/>
  <c r="A103" i="9"/>
  <c r="A104" i="9"/>
  <c r="A105" i="9"/>
  <c r="A106" i="9"/>
  <c r="A107" i="9"/>
  <c r="A108" i="9"/>
  <c r="A109" i="9"/>
  <c r="A110" i="9"/>
  <c r="A111" i="9"/>
  <c r="A112" i="9"/>
  <c r="A113" i="9"/>
  <c r="A8" i="26" l="1"/>
  <c r="A7" i="26"/>
  <c r="A6" i="26"/>
  <c r="A5" i="26"/>
  <c r="A4" i="26"/>
  <c r="L25" i="7" l="1"/>
  <c r="J25" i="7"/>
  <c r="A99" i="9" l="1"/>
  <c r="A100" i="9"/>
  <c r="A8" i="14"/>
  <c r="A7" i="14"/>
  <c r="A6" i="14"/>
  <c r="A5" i="14"/>
  <c r="A4" i="14"/>
  <c r="A19" i="8"/>
  <c r="A18" i="8"/>
  <c r="A17" i="8"/>
  <c r="A16" i="8"/>
  <c r="A111" i="8"/>
  <c r="A110" i="8"/>
  <c r="A109" i="8"/>
  <c r="A108" i="8"/>
  <c r="A15" i="8"/>
  <c r="A14" i="8"/>
  <c r="A107" i="8"/>
  <c r="A106" i="8"/>
  <c r="A105" i="8"/>
  <c r="A104" i="8"/>
  <c r="A103" i="8"/>
  <c r="A102" i="8"/>
  <c r="A101" i="8"/>
  <c r="A57" i="8"/>
  <c r="A100" i="8"/>
  <c r="A99" i="8"/>
  <c r="A98" i="8"/>
  <c r="A121" i="8"/>
  <c r="A97" i="8"/>
  <c r="A96" i="8"/>
  <c r="A13" i="8"/>
  <c r="A95" i="8"/>
  <c r="A56" i="8"/>
  <c r="A55" i="8"/>
  <c r="A94" i="8"/>
  <c r="A120" i="8"/>
  <c r="A93" i="8"/>
  <c r="A119" i="8"/>
  <c r="A92" i="8"/>
  <c r="A118" i="8"/>
  <c r="A117" i="8"/>
  <c r="A12" i="8"/>
  <c r="A116" i="8"/>
  <c r="A54" i="8"/>
  <c r="A53" i="8"/>
  <c r="A11" i="8"/>
  <c r="A52" i="8"/>
  <c r="A51" i="8"/>
  <c r="A91" i="8"/>
  <c r="A50" i="8"/>
  <c r="A90" i="8"/>
  <c r="A49" i="8"/>
  <c r="A89" i="8"/>
  <c r="A48" i="8"/>
  <c r="A88" i="8"/>
  <c r="A87" i="8"/>
  <c r="A47" i="8"/>
  <c r="A46" i="8"/>
  <c r="A86" i="8"/>
  <c r="A45" i="8"/>
  <c r="A44" i="8"/>
  <c r="A10" i="8"/>
  <c r="A85" i="8"/>
  <c r="A43" i="8"/>
  <c r="A42" i="8"/>
  <c r="A115" i="8"/>
  <c r="A41" i="8"/>
  <c r="A40" i="8"/>
  <c r="A9" i="8"/>
  <c r="A8" i="8"/>
  <c r="A7" i="8"/>
  <c r="A39" i="8"/>
  <c r="A84" i="8"/>
  <c r="A38" i="8"/>
  <c r="A6" i="8"/>
  <c r="A37" i="8"/>
  <c r="A83" i="8"/>
  <c r="A114" i="8"/>
  <c r="A36" i="8"/>
  <c r="A35" i="8"/>
  <c r="A34" i="8"/>
  <c r="A33" i="8"/>
  <c r="A32" i="8"/>
  <c r="A82" i="8"/>
  <c r="A5" i="8"/>
  <c r="A113" i="8"/>
  <c r="A81" i="8"/>
  <c r="A80" i="8"/>
  <c r="A31" i="8"/>
  <c r="A79" i="8"/>
  <c r="A4" i="8"/>
  <c r="A30" i="8"/>
  <c r="A29" i="8"/>
  <c r="A28" i="8"/>
  <c r="A27" i="8"/>
  <c r="A26" i="8"/>
  <c r="A25" i="8"/>
  <c r="A78" i="8"/>
  <c r="A24" i="8"/>
  <c r="A23" i="8"/>
  <c r="A22" i="8"/>
  <c r="A77" i="8"/>
  <c r="A21" i="8"/>
  <c r="A76" i="8"/>
  <c r="A20" i="8"/>
  <c r="A112" i="8"/>
  <c r="A75" i="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D25" i="7"/>
  <c r="C25" i="7"/>
  <c r="H25" i="7" l="1"/>
</calcChain>
</file>

<file path=xl/sharedStrings.xml><?xml version="1.0" encoding="utf-8"?>
<sst xmlns="http://schemas.openxmlformats.org/spreadsheetml/2006/main" count="2024" uniqueCount="530">
  <si>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</si>
  <si>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</si>
  <si>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</si>
  <si>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</si>
  <si>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</si>
  <si>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</si>
  <si>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</si>
  <si>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</si>
  <si>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</si>
  <si>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</si>
  <si>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</si>
  <si>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</si>
  <si>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</si>
  <si>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</si>
  <si>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</si>
  <si>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</si>
  <si>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</si>
  <si>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</si>
  <si>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</si>
  <si>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</si>
  <si>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</si>
  <si>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</si>
  <si>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</si>
  <si>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</si>
  <si>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</si>
  <si>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</si>
  <si>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</si>
  <si>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</si>
  <si>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</si>
  <si>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</si>
  <si>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</si>
  <si>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</si>
  <si>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</si>
  <si>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</si>
  <si>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</si>
  <si>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</si>
  <si>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</si>
  <si>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</si>
  <si>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</si>
  <si>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</si>
  <si>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</si>
  <si>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</si>
  <si>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</si>
  <si>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</si>
  <si>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</si>
  <si>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</si>
  <si>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</si>
  <si>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</si>
  <si>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</si>
  <si>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</si>
  <si>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</si>
  <si>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</si>
  <si>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</si>
  <si>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</si>
  <si>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t>车牌号</t>
  </si>
  <si>
    <t>车牌颜色</t>
  </si>
  <si>
    <t>企业名称</t>
  </si>
  <si>
    <t>车辆类型</t>
  </si>
  <si>
    <t>接入平台</t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</si>
  <si>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</si>
  <si>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</si>
  <si>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</si>
  <si>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</si>
  <si>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</si>
  <si>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</si>
  <si>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</si>
  <si>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</si>
  <si>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</si>
  <si>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</si>
  <si>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</si>
  <si>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</si>
  <si>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</si>
  <si>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</si>
  <si>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</si>
  <si>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</si>
  <si>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</si>
  <si>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</si>
  <si>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</si>
  <si>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</si>
  <si>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</si>
  <si>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</si>
  <si>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</si>
  <si>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</si>
  <si>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</si>
  <si>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</si>
  <si>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</si>
  <si>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</si>
  <si>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</si>
  <si>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</si>
  <si>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</si>
  <si>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</si>
  <si>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</si>
  <si>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</si>
  <si>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黄色</t>
  </si>
  <si>
    <t>兆益卫星定位监控系统</t>
  </si>
  <si>
    <t>网阔企业平台</t>
  </si>
  <si>
    <t>成都市汽车运输(集团)公司</t>
  </si>
  <si>
    <t>危险品货运</t>
  </si>
  <si>
    <t>中卫北斗云信息服务平台</t>
  </si>
  <si>
    <t>四川东星北斗云位置信息服务平台</t>
  </si>
  <si>
    <t>蓝色</t>
  </si>
  <si>
    <t>乐山北斗卫星车联网服务平台</t>
  </si>
  <si>
    <t>交通邦系统</t>
  </si>
  <si>
    <t>路行通智慧交通云平台</t>
  </si>
  <si>
    <t>科泰道路运输车辆卫星定位系统</t>
  </si>
  <si>
    <t>千里眼智能调度监控系统</t>
  </si>
  <si>
    <t>遂宁市佳安运输有限公司</t>
  </si>
  <si>
    <t>眉山兴顺汽车运输有限公司</t>
  </si>
  <si>
    <t>渐变绿</t>
  </si>
  <si>
    <t>内江乘风智能道路运输监控平台</t>
  </si>
  <si>
    <t>四川中交兴路运营平台</t>
  </si>
  <si>
    <t>楷瑞信息车辆监控服务平台</t>
  </si>
  <si>
    <t>中石油企业平台</t>
  </si>
  <si>
    <t>甘孜州康定新川藏运业集团有限公司</t>
  </si>
  <si>
    <t>四川顺驰物流有限公司</t>
  </si>
  <si>
    <t>进亿北斗智能定位云平台</t>
  </si>
  <si>
    <t>四川星卫车辆防控系统</t>
  </si>
  <si>
    <t>阿坝州岷江运业有限责任公司</t>
  </si>
  <si>
    <t>四川晶犇运业有限责任公司</t>
  </si>
  <si>
    <t>四川翔云运业有限责任公司</t>
  </si>
  <si>
    <t>中国石油昆仑物流有限公司四川石化分公司</t>
  </si>
  <si>
    <t>-</t>
  </si>
  <si>
    <t>中科北斗车联网服务平台</t>
  </si>
  <si>
    <t>序号</t>
    <phoneticPr fontId="41" type="noConversion"/>
  </si>
  <si>
    <t>四川宜宾直运汽车运输有限公司</t>
  </si>
  <si>
    <t>四川省乐山汽车运输有限公司马边分公司</t>
  </si>
  <si>
    <t>附件6</t>
    <phoneticPr fontId="41" type="noConversion"/>
  </si>
  <si>
    <t>环比增加
（%）</t>
    <phoneticPr fontId="41" type="noConversion"/>
  </si>
  <si>
    <t>市(州)</t>
    <phoneticPr fontId="41" type="noConversion"/>
  </si>
  <si>
    <t>班线客车漂移车辆数</t>
    <phoneticPr fontId="41" type="noConversion"/>
  </si>
  <si>
    <t>旅游包车漂移车辆数</t>
    <phoneticPr fontId="41" type="noConversion"/>
  </si>
  <si>
    <t>危险品漂移车辆数</t>
    <phoneticPr fontId="41" type="noConversion"/>
  </si>
  <si>
    <t>环比增加（%）</t>
    <phoneticPr fontId="41" type="noConversion"/>
  </si>
  <si>
    <t>备注</t>
    <phoneticPr fontId="41" type="noConversion"/>
  </si>
  <si>
    <t>“两客一危”车辆未上线明细表</t>
    <phoneticPr fontId="41" type="noConversion"/>
  </si>
  <si>
    <t>备注</t>
    <phoneticPr fontId="41" type="noConversion"/>
  </si>
  <si>
    <t>四川省汽车运输成都公司</t>
  </si>
  <si>
    <t>阿坝九寨黄龙运业集团有限责任公司</t>
  </si>
  <si>
    <t>四川省安岳中星运业有限公司</t>
  </si>
  <si>
    <t>中国石油昆仑物流有限公司四川西康分公司</t>
  </si>
  <si>
    <t>四川广安宁祥运业(集团)有限公司广安二分公司</t>
  </si>
  <si>
    <t>漂移总车辆数</t>
    <phoneticPr fontId="41" type="noConversion"/>
  </si>
  <si>
    <t>漂移率（%）</t>
    <phoneticPr fontId="41" type="noConversion"/>
  </si>
  <si>
    <r>
      <t>“两客一危”车辆轨迹完整率低于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明细表</t>
    </r>
    <phoneticPr fontId="41" type="noConversion"/>
  </si>
  <si>
    <t>“两客一危”未上线车辆高速通行次数</t>
    <phoneticPr fontId="41" type="noConversion"/>
  </si>
  <si>
    <t>“两客一危”车辆未上线且有高速通行明细表</t>
    <phoneticPr fontId="41" type="noConversion"/>
  </si>
  <si>
    <t>“两客一危”车辆连续两个月未上线明细表</t>
    <phoneticPr fontId="41" type="noConversion"/>
  </si>
  <si>
    <r>
      <t>附件</t>
    </r>
    <r>
      <rPr>
        <sz val="10"/>
        <rFont val="Times New Roman"/>
        <family val="1"/>
      </rPr>
      <t>7</t>
    </r>
    <phoneticPr fontId="41" type="noConversion"/>
  </si>
  <si>
    <r>
      <t>附件</t>
    </r>
    <r>
      <rPr>
        <sz val="10"/>
        <color theme="1"/>
        <rFont val="Times New Roman"/>
        <family val="1"/>
      </rPr>
      <t>10</t>
    </r>
    <phoneticPr fontId="41" type="noConversion"/>
  </si>
  <si>
    <r>
      <t>附件</t>
    </r>
    <r>
      <rPr>
        <sz val="10"/>
        <color theme="1"/>
        <rFont val="Times New Roman"/>
        <family val="1"/>
      </rPr>
      <t>11</t>
    </r>
    <phoneticPr fontId="41" type="noConversion"/>
  </si>
  <si>
    <r>
      <t>附件</t>
    </r>
    <r>
      <rPr>
        <sz val="10"/>
        <color theme="1"/>
        <rFont val="Times New Roman"/>
        <family val="1"/>
      </rPr>
      <t>8</t>
    </r>
    <phoneticPr fontId="41" type="noConversion"/>
  </si>
  <si>
    <r>
      <t>附件</t>
    </r>
    <r>
      <rPr>
        <sz val="10"/>
        <color theme="1"/>
        <rFont val="Times New Roman"/>
        <family val="1"/>
      </rPr>
      <t>9</t>
    </r>
    <phoneticPr fontId="41" type="noConversion"/>
  </si>
  <si>
    <r>
      <t>市（州）车辆</t>
    </r>
    <r>
      <rPr>
        <sz val="16"/>
        <color theme="1"/>
        <rFont val="方正小标宋_GBK"/>
        <family val="1"/>
        <charset val="134"/>
      </rPr>
      <t>月度</t>
    </r>
    <r>
      <rPr>
        <sz val="16"/>
        <color theme="1"/>
        <rFont val="方正小标宋_GBK"/>
        <family val="4"/>
        <charset val="134"/>
      </rPr>
      <t>运行情况统计表</t>
    </r>
    <phoneticPr fontId="41" type="noConversion"/>
  </si>
  <si>
    <t>市（州）车辆入网率统计表</t>
    <phoneticPr fontId="41" type="noConversion"/>
  </si>
  <si>
    <t>市（州）车辆上线率统计表</t>
    <phoneticPr fontId="41" type="noConversion"/>
  </si>
  <si>
    <t>市（州）车辆数据合格率统计表</t>
    <phoneticPr fontId="41" type="noConversion"/>
  </si>
  <si>
    <r>
      <rPr>
        <b/>
        <sz val="16"/>
        <color theme="1"/>
        <rFont val="方正小标宋_GBK"/>
        <family val="4"/>
        <charset val="134"/>
      </rPr>
      <t>市（州）车辆</t>
    </r>
    <r>
      <rPr>
        <sz val="16"/>
        <color theme="1"/>
        <rFont val="方正小标宋_GBK"/>
        <family val="4"/>
        <charset val="134"/>
      </rPr>
      <t>轨迹完整率统计表</t>
    </r>
    <phoneticPr fontId="41" type="noConversion"/>
  </si>
  <si>
    <t>市（州）车辆漂移数据统计表</t>
    <phoneticPr fontId="41" type="noConversion"/>
  </si>
  <si>
    <t>四川虹宇飞达物流有限公司</t>
  </si>
  <si>
    <t>四川学良物流有限公司</t>
  </si>
  <si>
    <t>川X28615</t>
  </si>
  <si>
    <t>中国石油昆仑物流有限公司广安分公司</t>
  </si>
  <si>
    <t>川X28785</t>
  </si>
  <si>
    <t>川X28951</t>
  </si>
  <si>
    <t>川X28958</t>
  </si>
  <si>
    <t>川X68607</t>
  </si>
  <si>
    <t>平昌县曙光汽车运输有限公司</t>
  </si>
  <si>
    <t>川L72987</t>
  </si>
  <si>
    <t>川L73622</t>
  </si>
  <si>
    <t>川U3037C</t>
  </si>
  <si>
    <t>川UR5601</t>
  </si>
  <si>
    <t>川UR3900</t>
  </si>
  <si>
    <t>甘孜州康定新川藏运业集团有限公司九龙分公司</t>
  </si>
  <si>
    <t>眉山市众和运输有限公司(危)</t>
  </si>
  <si>
    <t>成都三秦运业有限公司</t>
  </si>
  <si>
    <t>川T27028</t>
  </si>
  <si>
    <t>川UR3372</t>
  </si>
  <si>
    <t>正道航道路运输车辆卫星定位平台</t>
  </si>
  <si>
    <t>金豆-道路运输车辆卫星定位系统</t>
  </si>
  <si>
    <t>中国石油昆仑物流有限公司四川分公司</t>
  </si>
  <si>
    <t>川VF3986</t>
  </si>
  <si>
    <t>眉山华安卫星定位安全服务运营平台</t>
  </si>
  <si>
    <t>川VR7767</t>
  </si>
  <si>
    <t>四川蜀通运业有限责任公司</t>
  </si>
  <si>
    <t>川VG8131</t>
  </si>
  <si>
    <t>川UU006U</t>
  </si>
  <si>
    <t>川UDJ886</t>
  </si>
  <si>
    <t>川U69739</t>
  </si>
  <si>
    <t>京盛源车联网北斗服务平台</t>
  </si>
  <si>
    <t>泸州裕元旅游客运有限责任公司</t>
  </si>
  <si>
    <t>川U0108F</t>
  </si>
  <si>
    <t>凉山吉运通运输有限责任公司</t>
  </si>
  <si>
    <t>四川宏宸运输有限公司</t>
  </si>
  <si>
    <t>众易通道路运输车辆监控系统</t>
  </si>
  <si>
    <t>川U0386F</t>
  </si>
  <si>
    <t>川VS9197</t>
  </si>
  <si>
    <t>川VT9582</t>
  </si>
  <si>
    <t>川UD170D</t>
  </si>
  <si>
    <t>成都佰世特物流有限公司</t>
  </si>
  <si>
    <t>川VH7510</t>
  </si>
  <si>
    <t>四川甘孜雅克运业有限责任公司</t>
  </si>
  <si>
    <t>川VR6888</t>
  </si>
  <si>
    <t>川UQ085Q</t>
  </si>
  <si>
    <t>川U6060F</t>
  </si>
  <si>
    <t>川U35538</t>
  </si>
  <si>
    <t>川VT8619</t>
  </si>
  <si>
    <t>川VF7027</t>
  </si>
  <si>
    <t>川VF3269</t>
  </si>
  <si>
    <t>四川省峨边第二汽车运输有限责任公司金口河分公司</t>
  </si>
  <si>
    <t>川L83062</t>
  </si>
  <si>
    <t>川U00548</t>
  </si>
  <si>
    <t>川VS3666</t>
  </si>
  <si>
    <t>川VA1307</t>
  </si>
  <si>
    <t>四川省阳光运业有限公司峨眉分公司</t>
  </si>
  <si>
    <t>川LFB915</t>
  </si>
  <si>
    <t>川U62736</t>
  </si>
  <si>
    <t>川UA1582</t>
  </si>
  <si>
    <t>川UD873D</t>
  </si>
  <si>
    <t>川VN7916</t>
  </si>
  <si>
    <t>川VF6717</t>
  </si>
  <si>
    <t>绵竹市永发运业有限责任公司</t>
  </si>
  <si>
    <t>川FE0365</t>
  </si>
  <si>
    <t>川UA2586</t>
  </si>
  <si>
    <t>川VZ9620</t>
  </si>
  <si>
    <t>川TSA128</t>
  </si>
  <si>
    <t>南充市宏远运业服务有限公司</t>
  </si>
  <si>
    <t>川Y308G2</t>
  </si>
  <si>
    <t>四川省乐山汽车运输有限公司直达客运分公司</t>
  </si>
  <si>
    <t>四川省川藏旅游客运有限公司</t>
  </si>
  <si>
    <t>内江市运泰运业有限责任公司</t>
  </si>
  <si>
    <t>四川省邛崃市运输公司</t>
  </si>
  <si>
    <t>川L87661</t>
  </si>
  <si>
    <t>乐山市沙湾汽车运输有限责任公司</t>
  </si>
  <si>
    <t>川D76E19</t>
  </si>
  <si>
    <t>攀枝花运业有限公司</t>
  </si>
  <si>
    <t>川L73557</t>
  </si>
  <si>
    <t>川Y23989</t>
  </si>
  <si>
    <t>通江县利民汽车运输有限责任公司</t>
  </si>
  <si>
    <t>川UR5682</t>
  </si>
  <si>
    <t>川AH1961</t>
  </si>
  <si>
    <t>川L86603</t>
  </si>
  <si>
    <t>川T51463</t>
  </si>
  <si>
    <t>寰游天下车辆信息综合服务平台</t>
  </si>
  <si>
    <t>理县毕棚沟旅游开发有限公司</t>
  </si>
  <si>
    <t>广安市畅达物流有限公司</t>
  </si>
  <si>
    <t>川R99386</t>
  </si>
  <si>
    <t>达州市吉隆运输服务有限公司</t>
  </si>
  <si>
    <t>四川省德阳市德威运业有限公司</t>
  </si>
  <si>
    <t>川WVR019</t>
  </si>
  <si>
    <t>四川南充汽车运输(集团)有限公司南部分公司(汽车52队)</t>
  </si>
  <si>
    <t>四川仁飞运输有限公司</t>
  </si>
  <si>
    <t>川F6K6B1</t>
  </si>
  <si>
    <t>连续2月完整率低于80%</t>
  </si>
  <si>
    <t>川UR8667</t>
  </si>
  <si>
    <t>川T26633</t>
  </si>
  <si>
    <t>川U59889</t>
  </si>
  <si>
    <t>川XG610K</t>
  </si>
  <si>
    <t>邻水县银烽运输有限责任公司</t>
  </si>
  <si>
    <t>川K58686</t>
  </si>
  <si>
    <t>川M6226W</t>
  </si>
  <si>
    <t>四川恒骏物流有限公司</t>
  </si>
  <si>
    <t>世畅纬佳车辆监控平台</t>
  </si>
  <si>
    <t>川LDA4515</t>
  </si>
  <si>
    <t>川LDA3602</t>
  </si>
  <si>
    <t>川LH3D07</t>
  </si>
  <si>
    <t>四川省乐山汽车运输有限公司井研分公司</t>
  </si>
  <si>
    <t>隆昌市耀通运输有限责任公司</t>
  </si>
  <si>
    <t>攀枝花盛世通盈物流有限公司</t>
  </si>
  <si>
    <t>川M27573</t>
  </si>
  <si>
    <t>安岳县通达运业有限责任公司</t>
  </si>
  <si>
    <t>川M58248</t>
  </si>
  <si>
    <t>川G0RF67</t>
  </si>
  <si>
    <t>川M28419</t>
  </si>
  <si>
    <t>川EJ58E5</t>
  </si>
  <si>
    <t>四川泸州腾飞运业有限公司</t>
  </si>
  <si>
    <t>川B5H179</t>
  </si>
  <si>
    <t>绵阳市通力汽车运输有限公司绵阳分公司</t>
  </si>
  <si>
    <t>川UR5250</t>
  </si>
  <si>
    <t>川U66577</t>
  </si>
  <si>
    <t>川UQ229Q</t>
  </si>
  <si>
    <t>四川省简阳市安吉迅客货运业有限责任公司</t>
  </si>
  <si>
    <t>川AY6010</t>
  </si>
  <si>
    <t>雅安市众程运业发展有限公司石棉分公司</t>
  </si>
  <si>
    <t>川J6589H</t>
  </si>
  <si>
    <t>川Z55866</t>
  </si>
  <si>
    <t>川XT653C</t>
  </si>
  <si>
    <t>南充州洲通运业有限公司</t>
  </si>
  <si>
    <t>川VF9280</t>
  </si>
  <si>
    <t>宣汉县亿达物流有限公司</t>
  </si>
  <si>
    <t>川EK59M8</t>
  </si>
  <si>
    <t>川U0211Z</t>
  </si>
  <si>
    <t>四川广运集团青川有限公司</t>
  </si>
  <si>
    <t>川HR2713</t>
  </si>
  <si>
    <t>川WVK431</t>
  </si>
  <si>
    <t>川VP6079</t>
  </si>
  <si>
    <t>川J67302</t>
  </si>
  <si>
    <t>眉山市鑫达运输有限公司</t>
  </si>
  <si>
    <t>四川省玖昌物流有限公司</t>
  </si>
  <si>
    <t>川U61199</t>
  </si>
  <si>
    <t>川VA5680</t>
  </si>
  <si>
    <t>绵阳圆融道路运输有限公司</t>
  </si>
  <si>
    <t>川B79138</t>
  </si>
  <si>
    <t>川SC6998</t>
  </si>
  <si>
    <t>成都瀚洋环保实业有限公司</t>
  </si>
  <si>
    <t>川V50005</t>
  </si>
  <si>
    <t>川U3977Z</t>
  </si>
  <si>
    <t>川D57535</t>
  </si>
  <si>
    <t>川UA1135</t>
  </si>
  <si>
    <t>成乐青龙</t>
  </si>
  <si>
    <t>四川成乐眉山站</t>
  </si>
  <si>
    <t>四川渝蓉洛带站</t>
  </si>
  <si>
    <t>达州宝利源运输有限公司</t>
  </si>
  <si>
    <t>川S87369</t>
  </si>
  <si>
    <t>危货</t>
  </si>
  <si>
    <t>川Z59067</t>
  </si>
  <si>
    <t>川VA2965</t>
  </si>
  <si>
    <t>广安宏远物流有限公司</t>
  </si>
  <si>
    <t>川X63892</t>
  </si>
  <si>
    <t>川J6375F</t>
  </si>
  <si>
    <t>川K85962</t>
  </si>
  <si>
    <t>川ZQJ886</t>
  </si>
  <si>
    <t>西昌市鑫渝运输有限责任公司</t>
  </si>
  <si>
    <t>川W89632</t>
  </si>
  <si>
    <t>川SSD388</t>
  </si>
  <si>
    <t>达州泓源物流有限公司</t>
  </si>
  <si>
    <t>川S89259</t>
  </si>
  <si>
    <t>骏驰监控技术智能化系统</t>
  </si>
  <si>
    <t>川VB0665</t>
  </si>
  <si>
    <t>川UA3128</t>
  </si>
  <si>
    <t>川Z60901</t>
  </si>
  <si>
    <t>川ZC6591</t>
  </si>
  <si>
    <t>川S89000</t>
  </si>
  <si>
    <t>成都富临长运集团有限公司</t>
  </si>
  <si>
    <t>川ADG207</t>
  </si>
  <si>
    <t>川B98FU1</t>
  </si>
  <si>
    <t>南充市通发运业有限公司</t>
  </si>
  <si>
    <t>川R82889</t>
  </si>
  <si>
    <t>乐山牧马运业有限公司</t>
  </si>
  <si>
    <t>川LC9K00</t>
  </si>
  <si>
    <t>川S83083</t>
  </si>
  <si>
    <t>川ABA706</t>
  </si>
  <si>
    <t>川ADG351</t>
  </si>
  <si>
    <t>四川省科学城九龙运业有限公司</t>
  </si>
  <si>
    <t>川B64347</t>
  </si>
  <si>
    <t>四川省嘉浩运业有限公司</t>
  </si>
  <si>
    <t>川X71908</t>
  </si>
  <si>
    <t>川VF6568</t>
  </si>
  <si>
    <t>四川中鼎爆破工程有限公司</t>
  </si>
  <si>
    <t>川T52938</t>
  </si>
  <si>
    <t>川UA1489</t>
  </si>
  <si>
    <t>川R90376</t>
  </si>
  <si>
    <t>川VZ9118</t>
  </si>
  <si>
    <t>西昌市汇源气体有限公司</t>
  </si>
  <si>
    <t>川WB7487</t>
  </si>
  <si>
    <t>乐山天壹运输有限公司</t>
  </si>
  <si>
    <t>川LC8880</t>
  </si>
  <si>
    <t>南充市安吉达汽车运输有限公司</t>
  </si>
  <si>
    <t>川R80631</t>
  </si>
  <si>
    <t>川R85007</t>
  </si>
  <si>
    <t>广安宏毅物流有限公司</t>
  </si>
  <si>
    <t>川X78692</t>
  </si>
  <si>
    <t>川GP3778</t>
  </si>
  <si>
    <t>川S71817</t>
  </si>
  <si>
    <t>巴中久诚货运有限责任公司</t>
  </si>
  <si>
    <t>川Y22214</t>
  </si>
  <si>
    <t>川Z92275</t>
  </si>
  <si>
    <t>川WB8113</t>
  </si>
  <si>
    <t>川AFF339</t>
  </si>
  <si>
    <t>川VR8671</t>
  </si>
  <si>
    <t>川VG6079</t>
  </si>
  <si>
    <t>雅安三和汽车运输有限责任公司</t>
  </si>
  <si>
    <t>川T37028</t>
  </si>
  <si>
    <t>川R89197</t>
  </si>
  <si>
    <t>川E68178</t>
  </si>
  <si>
    <t>川ZPQ870</t>
  </si>
  <si>
    <t>川Q66758</t>
  </si>
  <si>
    <t>川R95030</t>
  </si>
  <si>
    <t>川AFJ525</t>
  </si>
  <si>
    <t>川U37168</t>
  </si>
  <si>
    <t>四川吉盛物流有限公司</t>
  </si>
  <si>
    <t>川Z57738</t>
  </si>
  <si>
    <t>乐山市激进物流有限责任公司</t>
  </si>
  <si>
    <t>川LC9096</t>
  </si>
  <si>
    <t>川X67958</t>
  </si>
  <si>
    <t>川VN5217</t>
  </si>
  <si>
    <t>川Q93265</t>
  </si>
  <si>
    <t>川TSQ636</t>
  </si>
  <si>
    <t>川AJP085</t>
  </si>
  <si>
    <t>蓬安相如客运有限公司</t>
  </si>
  <si>
    <t>川RER309</t>
  </si>
  <si>
    <t>凉山州宏达运输有限公司西昌川兴分公司</t>
  </si>
  <si>
    <t>川W82319</t>
  </si>
  <si>
    <t>川W69092</t>
  </si>
  <si>
    <t>川LD1227</t>
  </si>
  <si>
    <t>川LC7817</t>
  </si>
  <si>
    <t>川Q85086</t>
  </si>
  <si>
    <t>川X67112</t>
  </si>
  <si>
    <t>最后一次定位时间</t>
  </si>
  <si>
    <t>最后一次定位时间</t>
    <phoneticPr fontId="41" type="noConversion"/>
  </si>
  <si>
    <t>2025-01-30 16:43:12</t>
  </si>
  <si>
    <t>2025-02-18 19:38:41</t>
  </si>
  <si>
    <t>川F97291</t>
  </si>
  <si>
    <t>2024-12-21 11:43:50</t>
  </si>
  <si>
    <t>川B2F010</t>
  </si>
  <si>
    <t>绵阳市通力汽车运输有限公司北川公司</t>
  </si>
  <si>
    <t>川AJR061</t>
  </si>
  <si>
    <t>川AN7877</t>
  </si>
  <si>
    <t>四川东方龙运业有限公司都江堰分公司</t>
  </si>
  <si>
    <t>川F76598</t>
  </si>
  <si>
    <t>四川绵竹恒达运输有限责任公司</t>
  </si>
  <si>
    <t>2025-02-07 13:53:30</t>
  </si>
  <si>
    <t>川J51793</t>
  </si>
  <si>
    <t>2025-01-27 16:25:10</t>
  </si>
  <si>
    <t>川S670Q7</t>
  </si>
  <si>
    <t>四川省黎明汽车运输集团有限公司大竹分公司</t>
  </si>
  <si>
    <t>2025-02-26 16:14:25</t>
  </si>
  <si>
    <t>2025-02-21 16:02:49</t>
  </si>
  <si>
    <t>川AN7889</t>
  </si>
  <si>
    <t>川VB2517</t>
  </si>
  <si>
    <t>川J6150H</t>
  </si>
  <si>
    <t>川X31196</t>
  </si>
  <si>
    <t>川FE1585</t>
  </si>
  <si>
    <t>2024-12-26 10:59:08</t>
  </si>
  <si>
    <t>川J60605</t>
  </si>
  <si>
    <t>遂宁富临运业有限公司</t>
  </si>
  <si>
    <t>川J53673</t>
  </si>
  <si>
    <t>川AD3976</t>
  </si>
  <si>
    <t>2025-02-27 17:49:50</t>
  </si>
  <si>
    <t>川UR5368</t>
  </si>
  <si>
    <t>川K35305</t>
  </si>
  <si>
    <t>隆昌八达城乡公共交通有限公司</t>
  </si>
  <si>
    <t>川J66250</t>
  </si>
  <si>
    <t>川U39223</t>
  </si>
  <si>
    <t>川Y63M12</t>
  </si>
  <si>
    <t>川U67011</t>
  </si>
  <si>
    <t>川V17901</t>
  </si>
  <si>
    <t>川V82796</t>
  </si>
  <si>
    <t>康定市宏顺运业有限责任公司</t>
  </si>
  <si>
    <t>川AR7610</t>
  </si>
  <si>
    <t>川U39662</t>
  </si>
  <si>
    <t>2025-02-19 16:25:39</t>
  </si>
  <si>
    <t>2025-01-24 10:00:46</t>
  </si>
  <si>
    <t>川B263TQ</t>
  </si>
  <si>
    <t>绵阳市通力汽车运输有限公司三台分公司</t>
  </si>
  <si>
    <t>川AY8201</t>
  </si>
  <si>
    <t>成都红安物流有限责任公司</t>
  </si>
  <si>
    <t>川U67737</t>
  </si>
  <si>
    <t>川XP385S</t>
  </si>
  <si>
    <t>川X31200</t>
  </si>
  <si>
    <t>2025-01-24 08:39:08</t>
  </si>
  <si>
    <t>川Q7K659</t>
  </si>
  <si>
    <t>川A4678Y</t>
  </si>
  <si>
    <t>川F95925</t>
  </si>
  <si>
    <t>川GJ6V99</t>
  </si>
  <si>
    <t>川Y9A008</t>
  </si>
  <si>
    <t>2025-02-26 12:06:09</t>
  </si>
  <si>
    <t>2025-01-13 16:06:12</t>
  </si>
  <si>
    <t>2024-12-26 17:36:15</t>
  </si>
  <si>
    <t>2025-01-20 16:23:17</t>
  </si>
  <si>
    <t>川U5U992</t>
  </si>
  <si>
    <t>2025-02-06 15:16:18</t>
  </si>
  <si>
    <t>川AHR052</t>
  </si>
  <si>
    <t>2024-12-11 15:26:24</t>
  </si>
  <si>
    <t>2025-02-15 12:10:41</t>
  </si>
  <si>
    <t>川L70610</t>
  </si>
  <si>
    <t>2024-12-10 14:25:29</t>
  </si>
  <si>
    <t>2025-02-28 13:23:23</t>
  </si>
  <si>
    <t>2025-02-28 08:47:30</t>
  </si>
  <si>
    <t>川ZE3579</t>
  </si>
  <si>
    <t>川Y23V25</t>
  </si>
  <si>
    <t>川AN7896</t>
  </si>
  <si>
    <t>川VV1110</t>
  </si>
  <si>
    <t>川ACY676</t>
  </si>
  <si>
    <t>四川航天铭航物流有限公司</t>
  </si>
  <si>
    <t>2025-02-22 19:54:22</t>
  </si>
  <si>
    <t>川F3H5Q0</t>
  </si>
  <si>
    <t>四川铭程旅游汽车运输有限公司</t>
  </si>
  <si>
    <t>川Z61211</t>
  </si>
  <si>
    <t>川B63327</t>
  </si>
  <si>
    <t>川M25213</t>
  </si>
  <si>
    <t>川AN7751</t>
  </si>
  <si>
    <t>川AN7882</t>
  </si>
  <si>
    <t>2025-02-08 17:30:51</t>
  </si>
  <si>
    <t>2024-11-30 22:18:00</t>
  </si>
  <si>
    <t>川Y9A028</t>
  </si>
  <si>
    <t>川Y9A058</t>
  </si>
  <si>
    <t>川B59KE7</t>
  </si>
  <si>
    <t>川U32615</t>
  </si>
  <si>
    <t>川L71125</t>
  </si>
  <si>
    <t>四川省阳光运业有限公司犍为分公司</t>
  </si>
  <si>
    <t>川AN31X1</t>
  </si>
  <si>
    <t>川UR5213</t>
  </si>
  <si>
    <t>2025-02-24 12:56:31</t>
  </si>
  <si>
    <t>2025-02-28 19:31:15</t>
  </si>
  <si>
    <t>川J6825C</t>
  </si>
  <si>
    <t>2025-01-22 16:42:01</t>
  </si>
  <si>
    <t>川J6215X</t>
  </si>
  <si>
    <t>川F89586</t>
  </si>
  <si>
    <t>2025-01-02 23:24:51</t>
  </si>
  <si>
    <t>2025-02-06 15:08:17</t>
  </si>
  <si>
    <t>2024-11-24 13:37:16</t>
  </si>
  <si>
    <t>2024-11-19 10:48:31</t>
  </si>
  <si>
    <t>川J6820D</t>
  </si>
  <si>
    <t>川LR8L57</t>
  </si>
  <si>
    <t>乐山市众通公路货运信息服务有限责任公司</t>
  </si>
  <si>
    <t>川LH5V86</t>
  </si>
  <si>
    <t>川X31621</t>
  </si>
  <si>
    <t>2025-02-15 15:02:45</t>
  </si>
  <si>
    <t>2024-12-18 11:34:23</t>
  </si>
  <si>
    <t>2024-11-04 19:20:11</t>
  </si>
  <si>
    <t>2024-11-12 12:41:12</t>
  </si>
  <si>
    <t>2025-05-06 11:28:58</t>
  </si>
  <si>
    <t>川B720RX</t>
  </si>
  <si>
    <t>川AT1017</t>
  </si>
  <si>
    <t>川A92996</t>
  </si>
  <si>
    <t>川ACK801</t>
  </si>
  <si>
    <t>2025-01-19 04:43:27</t>
  </si>
  <si>
    <t>川VC3607</t>
  </si>
  <si>
    <t>川T25713</t>
  </si>
  <si>
    <t>川UU5658</t>
  </si>
  <si>
    <t>阿坝州</t>
    <phoneticPr fontId="41" type="noConversion"/>
  </si>
  <si>
    <t>甘孜州</t>
    <phoneticPr fontId="41" type="noConversion"/>
  </si>
  <si>
    <t>四川省</t>
    <phoneticPr fontId="41" type="noConversion"/>
  </si>
  <si>
    <t>四川二绕东大同站</t>
  </si>
  <si>
    <t>二绕西郫都古城</t>
  </si>
  <si>
    <t>四川绵遂三台站</t>
  </si>
  <si>
    <t>绵遂游仙高新区</t>
  </si>
  <si>
    <t>四川二绕西郫都古城站</t>
  </si>
  <si>
    <t>渝蓉洛带</t>
  </si>
  <si>
    <t>成彭彭州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</si>
</sst>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6" x14ac:knownFonts="1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family val="4"/>
      <charset val="134"/>
    </font>
    <font>
      <b/>
      <sz val="16"/>
      <name val="Times New Roman"/>
      <family val="1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_GBK"/>
      <family val="1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0" fontId="19" fillId="3" borderId="14" applyNumberFormat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0" fillId="7" borderId="2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7" fillId="0" borderId="4" xfId="24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9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7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7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37" fillId="0" borderId="4" xfId="24" applyFont="1" applyBorder="1" applyAlignment="1">
      <alignment horizontal="center" vertical="center"/>
    </xf>
    <xf numFmtId="0" fontId="39" fillId="0" borderId="4" xfId="24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6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Continuous" vertical="center"/>
    </xf>
    <xf numFmtId="10" fontId="2" fillId="0" borderId="1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pane ySplit="3" topLeftCell="A4" activePane="bottomLeft" state="frozen"/>
      <selection pane="bottomLeft" activeCell="S13" sqref="S13"/>
    </sheetView>
  </sheetViews>
  <sheetFormatPr defaultColWidth="9" defaultRowHeight="15" x14ac:dyDescent="0.2"/>
  <cols>
    <col min="1" max="1" width="6.5" style="41" customWidth="1"/>
    <col min="2" max="10" width="10.625" style="15" customWidth="1"/>
    <col min="11" max="11" width="9" style="15"/>
    <col min="12" max="12" width="9" style="34"/>
    <col min="13" max="16384" width="9" style="15"/>
  </cols>
  <sheetData>
    <row r="1" spans="1:14" ht="20.100000000000001" customHeight="1" x14ac:dyDescent="0.2">
      <c r="A1" s="16" t="s">
        <v>0</v>
      </c>
    </row>
    <row r="2" spans="1:14" ht="39.950000000000003" customHeight="1" x14ac:dyDescent="0.2">
      <c r="A2" s="42" t="s">
        <v>152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77"/>
      <c r="M2" s="78"/>
      <c r="N2" s="78"/>
    </row>
    <row r="3" spans="1:14" s="69" customFormat="1" ht="30" customHeight="1" x14ac:dyDescent="0.2">
      <c r="A3" s="92" t="s">
        <v>123</v>
      </c>
      <c r="B3" s="70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  <c r="L3" s="71" t="s">
        <v>11</v>
      </c>
      <c r="M3" s="71" t="s">
        <v>12</v>
      </c>
      <c r="N3" s="71" t="s">
        <v>13</v>
      </c>
    </row>
    <row r="4" spans="1:14" s="48" customFormat="1" ht="20.100000000000001" customHeight="1" x14ac:dyDescent="0.2">
      <c r="A4" s="22">
        <v>1</v>
      </c>
      <c r="B4" s="83" t="s">
        <v>71</v>
      </c>
      <c r="C4" s="53">
        <v>99.8</v>
      </c>
      <c r="D4" s="53">
        <v>11089</v>
      </c>
      <c r="E4" s="53">
        <v>100</v>
      </c>
      <c r="F4" s="53">
        <v>5</v>
      </c>
      <c r="G4" s="53">
        <v>11070</v>
      </c>
      <c r="H4" s="53">
        <v>99.82</v>
      </c>
      <c r="I4" s="53">
        <v>29.95</v>
      </c>
      <c r="J4" s="53">
        <v>99.63</v>
      </c>
      <c r="K4" s="9">
        <v>34.869999999999997</v>
      </c>
      <c r="L4" s="9">
        <v>99.93</v>
      </c>
      <c r="M4" s="9">
        <v>29.98</v>
      </c>
      <c r="N4" s="9">
        <v>9.9999999999994316E-2</v>
      </c>
    </row>
    <row r="5" spans="1:14" s="48" customFormat="1" ht="20.100000000000001" customHeight="1" x14ac:dyDescent="0.2">
      <c r="A5" s="22">
        <v>2</v>
      </c>
      <c r="B5" s="83" t="s">
        <v>76</v>
      </c>
      <c r="C5" s="53">
        <v>99.84</v>
      </c>
      <c r="D5" s="53">
        <v>2595</v>
      </c>
      <c r="E5" s="53">
        <v>100</v>
      </c>
      <c r="F5" s="53">
        <v>5</v>
      </c>
      <c r="G5" s="53">
        <v>2589</v>
      </c>
      <c r="H5" s="53">
        <v>99.77</v>
      </c>
      <c r="I5" s="53">
        <v>29.93</v>
      </c>
      <c r="J5" s="53">
        <v>99.77</v>
      </c>
      <c r="K5" s="9">
        <v>34.92</v>
      </c>
      <c r="L5" s="9">
        <v>99.98</v>
      </c>
      <c r="M5" s="9">
        <v>29.99</v>
      </c>
      <c r="N5" s="9">
        <v>-3.9999999999992042E-2</v>
      </c>
    </row>
    <row r="6" spans="1:14" ht="20.100000000000001" customHeight="1" x14ac:dyDescent="0.2">
      <c r="A6" s="22">
        <v>3</v>
      </c>
      <c r="B6" s="83" t="s">
        <v>72</v>
      </c>
      <c r="C6" s="53">
        <v>99.98</v>
      </c>
      <c r="D6" s="53">
        <v>941</v>
      </c>
      <c r="E6" s="53">
        <v>100</v>
      </c>
      <c r="F6" s="53">
        <v>5</v>
      </c>
      <c r="G6" s="53">
        <v>941</v>
      </c>
      <c r="H6" s="53">
        <v>100</v>
      </c>
      <c r="I6" s="53">
        <v>30</v>
      </c>
      <c r="J6" s="53">
        <v>99.93</v>
      </c>
      <c r="K6" s="9">
        <v>34.979999999999997</v>
      </c>
      <c r="L6" s="9">
        <v>100</v>
      </c>
      <c r="M6" s="9">
        <v>30</v>
      </c>
      <c r="N6" s="9">
        <v>1.0000000000005116E-2</v>
      </c>
    </row>
    <row r="7" spans="1:14" ht="19.5" customHeight="1" x14ac:dyDescent="0.2">
      <c r="A7" s="22">
        <v>4</v>
      </c>
      <c r="B7" s="83" t="s">
        <v>73</v>
      </c>
      <c r="C7" s="53">
        <v>99.83</v>
      </c>
      <c r="D7" s="53">
        <v>946</v>
      </c>
      <c r="E7" s="53">
        <v>100</v>
      </c>
      <c r="F7" s="53">
        <v>5</v>
      </c>
      <c r="G7" s="53">
        <v>945</v>
      </c>
      <c r="H7" s="53">
        <v>99.89</v>
      </c>
      <c r="I7" s="53">
        <v>29.97</v>
      </c>
      <c r="J7" s="53">
        <v>99.61</v>
      </c>
      <c r="K7" s="9">
        <v>34.86</v>
      </c>
      <c r="L7" s="9">
        <v>100</v>
      </c>
      <c r="M7" s="9">
        <v>30</v>
      </c>
      <c r="N7" s="9">
        <v>0.12000000000000455</v>
      </c>
    </row>
    <row r="8" spans="1:14" s="48" customFormat="1" ht="20.100000000000001" customHeight="1" x14ac:dyDescent="0.2">
      <c r="A8" s="22">
        <v>5</v>
      </c>
      <c r="B8" s="83" t="s">
        <v>74</v>
      </c>
      <c r="C8" s="53">
        <v>99.88</v>
      </c>
      <c r="D8" s="53">
        <v>2489</v>
      </c>
      <c r="E8" s="53">
        <v>100</v>
      </c>
      <c r="F8" s="53">
        <v>5</v>
      </c>
      <c r="G8" s="53">
        <v>2488</v>
      </c>
      <c r="H8" s="53">
        <v>99.96</v>
      </c>
      <c r="I8" s="53">
        <v>29.99</v>
      </c>
      <c r="J8" s="53">
        <v>99.7</v>
      </c>
      <c r="K8" s="9">
        <v>34.9</v>
      </c>
      <c r="L8" s="9">
        <v>99.99</v>
      </c>
      <c r="M8" s="9">
        <v>30</v>
      </c>
      <c r="N8" s="9">
        <v>4.9999999999997158E-2</v>
      </c>
    </row>
    <row r="9" spans="1:14" s="34" customFormat="1" ht="20.100000000000001" customHeight="1" x14ac:dyDescent="0.2">
      <c r="A9" s="22">
        <v>6</v>
      </c>
      <c r="B9" s="83" t="s">
        <v>75</v>
      </c>
      <c r="C9" s="53">
        <v>99.73</v>
      </c>
      <c r="D9" s="53">
        <v>2228</v>
      </c>
      <c r="E9" s="53">
        <v>100</v>
      </c>
      <c r="F9" s="53">
        <v>5</v>
      </c>
      <c r="G9" s="53">
        <v>2221</v>
      </c>
      <c r="H9" s="53">
        <v>99.69</v>
      </c>
      <c r="I9" s="53">
        <v>29.91</v>
      </c>
      <c r="J9" s="53">
        <v>99.64</v>
      </c>
      <c r="K9" s="9">
        <v>34.869999999999997</v>
      </c>
      <c r="L9" s="9">
        <v>99.82</v>
      </c>
      <c r="M9" s="9">
        <v>29.95</v>
      </c>
      <c r="N9" s="9">
        <v>0.18000000000000682</v>
      </c>
    </row>
    <row r="10" spans="1:14" s="34" customFormat="1" ht="20.100000000000001" customHeight="1" x14ac:dyDescent="0.2">
      <c r="A10" s="22">
        <v>7</v>
      </c>
      <c r="B10" s="83" t="s">
        <v>77</v>
      </c>
      <c r="C10" s="53">
        <v>99.75</v>
      </c>
      <c r="D10" s="53">
        <v>748</v>
      </c>
      <c r="E10" s="53">
        <v>100</v>
      </c>
      <c r="F10" s="53">
        <v>5</v>
      </c>
      <c r="G10" s="53">
        <v>748</v>
      </c>
      <c r="H10" s="53">
        <v>100</v>
      </c>
      <c r="I10" s="53">
        <v>30</v>
      </c>
      <c r="J10" s="53">
        <v>99.29</v>
      </c>
      <c r="K10" s="9">
        <v>34.75</v>
      </c>
      <c r="L10" s="9">
        <v>99.99</v>
      </c>
      <c r="M10" s="9">
        <v>30</v>
      </c>
      <c r="N10" s="9">
        <v>0.12999999999999545</v>
      </c>
    </row>
    <row r="11" spans="1:14" s="34" customFormat="1" ht="20.100000000000001" customHeight="1" x14ac:dyDescent="0.2">
      <c r="A11" s="22">
        <v>8</v>
      </c>
      <c r="B11" s="83" t="s">
        <v>78</v>
      </c>
      <c r="C11" s="53">
        <v>99.76</v>
      </c>
      <c r="D11" s="53">
        <v>1291</v>
      </c>
      <c r="E11" s="53">
        <v>100</v>
      </c>
      <c r="F11" s="53">
        <v>5</v>
      </c>
      <c r="G11" s="53">
        <v>1282</v>
      </c>
      <c r="H11" s="53">
        <v>99.3</v>
      </c>
      <c r="I11" s="53">
        <v>29.79</v>
      </c>
      <c r="J11" s="53">
        <v>99.9</v>
      </c>
      <c r="K11" s="9">
        <v>34.97</v>
      </c>
      <c r="L11" s="9">
        <v>100</v>
      </c>
      <c r="M11" s="9">
        <v>30</v>
      </c>
      <c r="N11" s="9">
        <v>-0.12999999999999545</v>
      </c>
    </row>
    <row r="12" spans="1:14" s="34" customFormat="1" ht="20.100000000000001" customHeight="1" x14ac:dyDescent="0.2">
      <c r="A12" s="22">
        <v>9</v>
      </c>
      <c r="B12" s="83" t="s">
        <v>79</v>
      </c>
      <c r="C12" s="53">
        <v>99.82</v>
      </c>
      <c r="D12" s="53">
        <v>1122</v>
      </c>
      <c r="E12" s="53">
        <v>100</v>
      </c>
      <c r="F12" s="53">
        <v>5</v>
      </c>
      <c r="G12" s="53">
        <v>1120</v>
      </c>
      <c r="H12" s="53">
        <v>99.82</v>
      </c>
      <c r="I12" s="53">
        <v>29.95</v>
      </c>
      <c r="J12" s="53">
        <v>99.65</v>
      </c>
      <c r="K12" s="9">
        <v>34.880000000000003</v>
      </c>
      <c r="L12" s="9">
        <v>100</v>
      </c>
      <c r="M12" s="9">
        <v>30</v>
      </c>
      <c r="N12" s="9">
        <v>3.9999999999992042E-2</v>
      </c>
    </row>
    <row r="13" spans="1:14" s="34" customFormat="1" ht="20.100000000000001" customHeight="1" x14ac:dyDescent="0.2">
      <c r="A13" s="22">
        <v>10</v>
      </c>
      <c r="B13" s="83" t="s">
        <v>80</v>
      </c>
      <c r="C13" s="53">
        <v>99.76</v>
      </c>
      <c r="D13" s="53">
        <v>2471</v>
      </c>
      <c r="E13" s="53">
        <v>100</v>
      </c>
      <c r="F13" s="53">
        <v>5</v>
      </c>
      <c r="G13" s="53">
        <v>2459</v>
      </c>
      <c r="H13" s="53">
        <v>99.51</v>
      </c>
      <c r="I13" s="53">
        <v>29.85</v>
      </c>
      <c r="J13" s="53">
        <v>99.73</v>
      </c>
      <c r="K13" s="9">
        <v>34.909999999999997</v>
      </c>
      <c r="L13" s="9">
        <v>100</v>
      </c>
      <c r="M13" s="9">
        <v>30</v>
      </c>
      <c r="N13" s="9">
        <v>-9.9999999999909051E-3</v>
      </c>
    </row>
    <row r="14" spans="1:14" s="34" customFormat="1" ht="20.100000000000001" customHeight="1" x14ac:dyDescent="0.2">
      <c r="A14" s="22">
        <v>11</v>
      </c>
      <c r="B14" s="83" t="s">
        <v>88</v>
      </c>
      <c r="C14" s="53">
        <v>99.65</v>
      </c>
      <c r="D14" s="53">
        <v>530</v>
      </c>
      <c r="E14" s="53">
        <v>100</v>
      </c>
      <c r="F14" s="53">
        <v>5</v>
      </c>
      <c r="G14" s="53">
        <v>525</v>
      </c>
      <c r="H14" s="53">
        <v>99.06</v>
      </c>
      <c r="I14" s="53">
        <v>29.72</v>
      </c>
      <c r="J14" s="53">
        <v>99.8</v>
      </c>
      <c r="K14" s="9">
        <v>34.93</v>
      </c>
      <c r="L14" s="9">
        <v>100</v>
      </c>
      <c r="M14" s="9">
        <v>30</v>
      </c>
      <c r="N14" s="9">
        <v>0.23000000000000398</v>
      </c>
    </row>
    <row r="15" spans="1:14" s="34" customFormat="1" ht="20.100000000000001" customHeight="1" x14ac:dyDescent="0.2">
      <c r="A15" s="22">
        <v>12</v>
      </c>
      <c r="B15" s="83" t="s">
        <v>83</v>
      </c>
      <c r="C15" s="53">
        <v>99.85</v>
      </c>
      <c r="D15" s="53">
        <v>1878</v>
      </c>
      <c r="E15" s="53">
        <v>100</v>
      </c>
      <c r="F15" s="53">
        <v>5</v>
      </c>
      <c r="G15" s="53">
        <v>1877</v>
      </c>
      <c r="H15" s="53">
        <v>99.95</v>
      </c>
      <c r="I15" s="53">
        <v>29.99</v>
      </c>
      <c r="J15" s="53">
        <v>99.63</v>
      </c>
      <c r="K15" s="9">
        <v>34.869999999999997</v>
      </c>
      <c r="L15" s="9">
        <v>99.99</v>
      </c>
      <c r="M15" s="9">
        <v>30</v>
      </c>
      <c r="N15" s="9">
        <v>0.15999999999999659</v>
      </c>
    </row>
    <row r="16" spans="1:14" s="34" customFormat="1" ht="20.100000000000001" customHeight="1" x14ac:dyDescent="0.2">
      <c r="A16" s="22">
        <v>13</v>
      </c>
      <c r="B16" s="83" t="s">
        <v>81</v>
      </c>
      <c r="C16" s="53">
        <v>99.75</v>
      </c>
      <c r="D16" s="53">
        <v>2336</v>
      </c>
      <c r="E16" s="53">
        <v>100</v>
      </c>
      <c r="F16" s="53">
        <v>5</v>
      </c>
      <c r="G16" s="53">
        <v>2336</v>
      </c>
      <c r="H16" s="53">
        <v>100</v>
      </c>
      <c r="I16" s="53">
        <v>30</v>
      </c>
      <c r="J16" s="53">
        <v>99.28</v>
      </c>
      <c r="K16" s="9">
        <v>34.75</v>
      </c>
      <c r="L16" s="9">
        <v>99.99</v>
      </c>
      <c r="M16" s="9">
        <v>30</v>
      </c>
      <c r="N16" s="9">
        <v>6.9999999999993179E-2</v>
      </c>
    </row>
    <row r="17" spans="1:14" s="34" customFormat="1" ht="20.100000000000001" customHeight="1" x14ac:dyDescent="0.2">
      <c r="A17" s="22">
        <v>14</v>
      </c>
      <c r="B17" s="83" t="s">
        <v>85</v>
      </c>
      <c r="C17" s="53">
        <v>99.74</v>
      </c>
      <c r="D17" s="53">
        <v>1805</v>
      </c>
      <c r="E17" s="53">
        <v>100</v>
      </c>
      <c r="F17" s="53">
        <v>5</v>
      </c>
      <c r="G17" s="53">
        <v>1804</v>
      </c>
      <c r="H17" s="53">
        <v>99.94</v>
      </c>
      <c r="I17" s="53">
        <v>29.98</v>
      </c>
      <c r="J17" s="53">
        <v>99.35</v>
      </c>
      <c r="K17" s="9">
        <v>34.770000000000003</v>
      </c>
      <c r="L17" s="9">
        <v>99.96</v>
      </c>
      <c r="M17" s="9">
        <v>29.99</v>
      </c>
      <c r="N17" s="9">
        <v>0.31999999999999318</v>
      </c>
    </row>
    <row r="18" spans="1:14" s="34" customFormat="1" ht="20.100000000000001" customHeight="1" x14ac:dyDescent="0.2">
      <c r="A18" s="22">
        <v>15</v>
      </c>
      <c r="B18" s="83" t="s">
        <v>86</v>
      </c>
      <c r="C18" s="53">
        <v>99.21</v>
      </c>
      <c r="D18" s="53">
        <v>781</v>
      </c>
      <c r="E18" s="53">
        <v>100</v>
      </c>
      <c r="F18" s="53">
        <v>5</v>
      </c>
      <c r="G18" s="53">
        <v>777</v>
      </c>
      <c r="H18" s="53">
        <v>99.49</v>
      </c>
      <c r="I18" s="53">
        <v>29.85</v>
      </c>
      <c r="J18" s="53">
        <v>98.26</v>
      </c>
      <c r="K18" s="9">
        <v>34.39</v>
      </c>
      <c r="L18" s="9">
        <v>99.92</v>
      </c>
      <c r="M18" s="9">
        <v>29.98</v>
      </c>
      <c r="N18" s="9">
        <v>0.54999999999999716</v>
      </c>
    </row>
    <row r="19" spans="1:14" s="34" customFormat="1" ht="20.100000000000001" customHeight="1" x14ac:dyDescent="0.2">
      <c r="A19" s="22">
        <v>16</v>
      </c>
      <c r="B19" s="83" t="s">
        <v>89</v>
      </c>
      <c r="C19" s="53">
        <v>98.86</v>
      </c>
      <c r="D19" s="53">
        <v>1796</v>
      </c>
      <c r="E19" s="53">
        <v>100</v>
      </c>
      <c r="F19" s="53">
        <v>5</v>
      </c>
      <c r="G19" s="53">
        <v>1779</v>
      </c>
      <c r="H19" s="53">
        <v>99.05</v>
      </c>
      <c r="I19" s="53">
        <v>29.72</v>
      </c>
      <c r="J19" s="53">
        <v>97.55</v>
      </c>
      <c r="K19" s="9">
        <v>34.14</v>
      </c>
      <c r="L19" s="9">
        <v>100</v>
      </c>
      <c r="M19" s="9">
        <v>30</v>
      </c>
      <c r="N19" s="9">
        <v>0.34999999999999432</v>
      </c>
    </row>
    <row r="20" spans="1:14" s="34" customFormat="1" ht="20.100000000000001" customHeight="1" x14ac:dyDescent="0.2">
      <c r="A20" s="22">
        <v>17</v>
      </c>
      <c r="B20" s="83" t="s">
        <v>90</v>
      </c>
      <c r="C20" s="53">
        <v>98.84</v>
      </c>
      <c r="D20" s="53">
        <v>1711</v>
      </c>
      <c r="E20" s="53">
        <v>100</v>
      </c>
      <c r="F20" s="53">
        <v>5</v>
      </c>
      <c r="G20" s="53">
        <v>1706</v>
      </c>
      <c r="H20" s="53">
        <v>99.71</v>
      </c>
      <c r="I20" s="53">
        <v>29.91</v>
      </c>
      <c r="J20" s="53">
        <v>96.95</v>
      </c>
      <c r="K20" s="9">
        <v>33.93</v>
      </c>
      <c r="L20" s="9">
        <v>99.99</v>
      </c>
      <c r="M20" s="9">
        <v>30</v>
      </c>
      <c r="N20" s="9">
        <v>0.23000000000000398</v>
      </c>
    </row>
    <row r="21" spans="1:14" s="34" customFormat="1" ht="20.100000000000001" customHeight="1" x14ac:dyDescent="0.2">
      <c r="A21" s="22">
        <v>18</v>
      </c>
      <c r="B21" s="83" t="s">
        <v>91</v>
      </c>
      <c r="C21" s="53">
        <v>99.84</v>
      </c>
      <c r="D21" s="53">
        <v>1552</v>
      </c>
      <c r="E21" s="53">
        <v>100</v>
      </c>
      <c r="F21" s="53">
        <v>5</v>
      </c>
      <c r="G21" s="53">
        <v>1552</v>
      </c>
      <c r="H21" s="53">
        <v>100</v>
      </c>
      <c r="I21" s="53">
        <v>30</v>
      </c>
      <c r="J21" s="53">
        <v>99.55</v>
      </c>
      <c r="K21" s="9">
        <v>34.840000000000003</v>
      </c>
      <c r="L21" s="9">
        <v>100</v>
      </c>
      <c r="M21" s="9">
        <v>30</v>
      </c>
      <c r="N21" s="9">
        <v>1.0000000000005116E-2</v>
      </c>
    </row>
    <row r="22" spans="1:14" s="48" customFormat="1" ht="20.100000000000001" customHeight="1" x14ac:dyDescent="0.2">
      <c r="A22" s="22">
        <v>19</v>
      </c>
      <c r="B22" s="83" t="s">
        <v>84</v>
      </c>
      <c r="C22" s="53">
        <v>99.51</v>
      </c>
      <c r="D22" s="53">
        <v>908</v>
      </c>
      <c r="E22" s="53">
        <v>100</v>
      </c>
      <c r="F22" s="53">
        <v>5</v>
      </c>
      <c r="G22" s="53">
        <v>898</v>
      </c>
      <c r="H22" s="53">
        <v>98.9</v>
      </c>
      <c r="I22" s="53">
        <v>29.67</v>
      </c>
      <c r="J22" s="53">
        <v>99.57</v>
      </c>
      <c r="K22" s="9">
        <v>34.85</v>
      </c>
      <c r="L22" s="9">
        <v>99.98</v>
      </c>
      <c r="M22" s="9">
        <v>29.99</v>
      </c>
      <c r="N22" s="9">
        <v>-8.99999999999892E-2</v>
      </c>
    </row>
    <row r="23" spans="1:14" s="34" customFormat="1" ht="20.100000000000001" customHeight="1" x14ac:dyDescent="0.2">
      <c r="A23" s="22">
        <v>20</v>
      </c>
      <c r="B23" s="83" t="s">
        <v>87</v>
      </c>
      <c r="C23" s="53">
        <v>99.27</v>
      </c>
      <c r="D23" s="53">
        <v>1549</v>
      </c>
      <c r="E23" s="53">
        <v>100</v>
      </c>
      <c r="F23" s="53">
        <v>5</v>
      </c>
      <c r="G23" s="53">
        <v>1542</v>
      </c>
      <c r="H23" s="53">
        <v>99.55</v>
      </c>
      <c r="I23" s="53">
        <v>29.87</v>
      </c>
      <c r="J23" s="53">
        <v>99.61</v>
      </c>
      <c r="K23" s="9">
        <v>34.86</v>
      </c>
      <c r="L23" s="9">
        <v>98.46</v>
      </c>
      <c r="M23" s="9">
        <v>29.54</v>
      </c>
      <c r="N23" s="9">
        <v>0.25999999999999091</v>
      </c>
    </row>
    <row r="24" spans="1:14" s="48" customFormat="1" ht="20.100000000000001" customHeight="1" x14ac:dyDescent="0.2">
      <c r="A24" s="22">
        <v>21</v>
      </c>
      <c r="B24" s="83" t="s">
        <v>82</v>
      </c>
      <c r="C24" s="53">
        <v>99.85</v>
      </c>
      <c r="D24" s="53">
        <v>2091</v>
      </c>
      <c r="E24" s="53">
        <v>100</v>
      </c>
      <c r="F24" s="53">
        <v>5</v>
      </c>
      <c r="G24" s="53">
        <v>2088</v>
      </c>
      <c r="H24" s="53">
        <v>99.86</v>
      </c>
      <c r="I24" s="53">
        <v>29.96</v>
      </c>
      <c r="J24" s="53">
        <v>99.68</v>
      </c>
      <c r="K24" s="9">
        <v>34.89</v>
      </c>
      <c r="L24" s="9">
        <v>100</v>
      </c>
      <c r="M24" s="9">
        <v>30</v>
      </c>
      <c r="N24" s="9">
        <v>4.9999999999997158E-2</v>
      </c>
    </row>
    <row r="25" spans="1:14" ht="20.100000000000001" customHeight="1" x14ac:dyDescent="0.2">
      <c r="A25" s="22">
        <v>22</v>
      </c>
      <c r="B25" s="83" t="s">
        <v>92</v>
      </c>
      <c r="C25" s="72">
        <f>AVERAGE(C4:C24)</f>
        <v>99.643809523809495</v>
      </c>
      <c r="D25" s="53">
        <f>SUM(D4:D24)</f>
        <v>42857</v>
      </c>
      <c r="E25" s="53">
        <v>100</v>
      </c>
      <c r="F25" s="53"/>
      <c r="G25" s="73">
        <f>SUM(G4:G24)</f>
        <v>42747</v>
      </c>
      <c r="H25" s="74">
        <f>(G25/D25)*100</f>
        <v>99.743332477774928</v>
      </c>
      <c r="I25" s="73"/>
      <c r="J25" s="88">
        <f>轨迹完整率!E26</f>
        <v>0.99439915473881546</v>
      </c>
      <c r="K25" s="79"/>
      <c r="L25" s="88">
        <f>数据合格率!F26</f>
        <v>0.99905225085620197</v>
      </c>
      <c r="M25" s="9"/>
      <c r="N25" s="80">
        <v>0.12333333333330643</v>
      </c>
    </row>
    <row r="27" spans="1:14" x14ac:dyDescent="0.2">
      <c r="E27" s="75"/>
      <c r="F27" s="76"/>
    </row>
  </sheetData>
  <autoFilter ref="A3:N25" xr:uid="{00000000-0009-0000-0000-000000000000}"/>
  <sortState xmlns:xlrd2="http://schemas.microsoft.com/office/spreadsheetml/2017/richdata2" ref="B4:M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1" type="noConversion"/>
  <conditionalFormatting sqref="B1:B1048576">
    <cfRule type="duplicateValues" dxfId="4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D1B9-759E-4C5C-8B97-B99F7102D734}">
  <dimension ref="A1:G8"/>
  <sheetViews>
    <sheetView zoomScale="110" zoomScaleNormal="110" workbookViewId="0">
      <selection activeCell="D27" sqref="D27"/>
    </sheetView>
  </sheetViews>
  <sheetFormatPr defaultColWidth="9" defaultRowHeight="15" x14ac:dyDescent="0.2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7" width="35" style="15" bestFit="1" customWidth="1"/>
    <col min="8" max="16384" width="9" style="15"/>
  </cols>
  <sheetData>
    <row r="1" spans="1:7" ht="20.100000000000001" customHeight="1" x14ac:dyDescent="0.2">
      <c r="A1" s="16" t="s">
        <v>148</v>
      </c>
    </row>
    <row r="2" spans="1:7" s="13" customFormat="1" ht="39.950000000000003" customHeight="1" x14ac:dyDescent="0.2">
      <c r="A2" s="4" t="s">
        <v>144</v>
      </c>
      <c r="B2" s="5"/>
      <c r="C2" s="5"/>
      <c r="D2" s="5"/>
      <c r="E2" s="5"/>
      <c r="F2" s="5"/>
      <c r="G2" s="5"/>
    </row>
    <row r="3" spans="1:7" s="14" customFormat="1" ht="21" customHeight="1" x14ac:dyDescent="0.2">
      <c r="A3" s="96" t="s">
        <v>47</v>
      </c>
      <c r="B3" s="96" t="s">
        <v>48</v>
      </c>
      <c r="C3" s="96" t="s">
        <v>51</v>
      </c>
      <c r="D3" s="96" t="s">
        <v>62</v>
      </c>
      <c r="E3" s="96" t="s">
        <v>63</v>
      </c>
      <c r="F3" s="96" t="s">
        <v>64</v>
      </c>
      <c r="G3" s="96" t="s">
        <v>135</v>
      </c>
    </row>
    <row r="4" spans="1:7" s="14" customFormat="1" ht="21" customHeight="1" x14ac:dyDescent="0.2">
      <c r="A4" s="17">
        <f>SUBTOTAL(103,$B$4:B4)*1</f>
        <v>1</v>
      </c>
      <c r="B4" s="97" t="s">
        <v>76</v>
      </c>
      <c r="C4" s="97" t="s">
        <v>120</v>
      </c>
      <c r="D4" s="98" t="s">
        <v>461</v>
      </c>
      <c r="E4" s="97" t="s">
        <v>93</v>
      </c>
      <c r="F4" s="98">
        <v>2</v>
      </c>
      <c r="G4" s="106"/>
    </row>
    <row r="5" spans="1:7" s="14" customFormat="1" ht="21" customHeight="1" x14ac:dyDescent="0.2">
      <c r="A5" s="17">
        <f>SUBTOTAL(103,$B$4:B5)*1</f>
        <v>2</v>
      </c>
      <c r="B5" s="97" t="s">
        <v>71</v>
      </c>
      <c r="C5" s="97" t="s">
        <v>473</v>
      </c>
      <c r="D5" s="98" t="s">
        <v>472</v>
      </c>
      <c r="E5" s="97" t="s">
        <v>93</v>
      </c>
      <c r="F5" s="98">
        <v>1</v>
      </c>
      <c r="G5" s="106"/>
    </row>
    <row r="6" spans="1:7" s="14" customFormat="1" ht="21" customHeight="1" x14ac:dyDescent="0.2">
      <c r="A6" s="17">
        <f>SUBTOTAL(103,$B$4:B6)*1</f>
        <v>3</v>
      </c>
      <c r="B6" s="97" t="s">
        <v>76</v>
      </c>
      <c r="C6" s="97" t="s">
        <v>276</v>
      </c>
      <c r="D6" s="98" t="s">
        <v>512</v>
      </c>
      <c r="E6" s="97" t="s">
        <v>100</v>
      </c>
      <c r="F6" s="98">
        <v>1</v>
      </c>
      <c r="G6" s="106"/>
    </row>
    <row r="7" spans="1:7" s="14" customFormat="1" ht="21" customHeight="1" x14ac:dyDescent="0.2">
      <c r="A7" s="17">
        <f>SUBTOTAL(103,$B$4:B7)*1</f>
        <v>4</v>
      </c>
      <c r="B7" s="97" t="s">
        <v>82</v>
      </c>
      <c r="C7" s="97" t="s">
        <v>107</v>
      </c>
      <c r="D7" s="98" t="s">
        <v>477</v>
      </c>
      <c r="E7" s="97" t="s">
        <v>93</v>
      </c>
      <c r="F7" s="98">
        <v>1</v>
      </c>
      <c r="G7" s="94"/>
    </row>
    <row r="8" spans="1:7" s="14" customFormat="1" ht="21" customHeight="1" x14ac:dyDescent="0.2">
      <c r="A8" s="17">
        <f>SUBTOTAL(103,$B$4:B8)*1</f>
        <v>5</v>
      </c>
      <c r="B8" s="97" t="s">
        <v>522</v>
      </c>
      <c r="C8" s="97"/>
      <c r="D8" s="98"/>
      <c r="E8" s="97"/>
      <c r="F8" s="98">
        <v>5</v>
      </c>
      <c r="G8" s="94"/>
    </row>
  </sheetData>
  <autoFilter ref="B3:F8" xr:uid="{87D2D1B9-759E-4C5C-8B97-B99F7102D734}"/>
  <sortState xmlns:xlrd2="http://schemas.microsoft.com/office/spreadsheetml/2017/richdata2" ref="B4:F7">
    <sortCondition descending="1" ref="F4:F7"/>
  </sortState>
  <phoneticPr fontId="41" type="noConversion"/>
  <conditionalFormatting sqref="D1:D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"/>
  <sheetViews>
    <sheetView zoomScale="110" zoomScaleNormal="110" workbookViewId="0">
      <pane ySplit="3" topLeftCell="A4" activePane="bottomLeft" state="frozen"/>
      <selection pane="bottomLeft" activeCell="F7" sqref="F7"/>
    </sheetView>
  </sheetViews>
  <sheetFormatPr defaultColWidth="9" defaultRowHeight="20.100000000000001" customHeight="1" x14ac:dyDescent="0.2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 x14ac:dyDescent="0.2">
      <c r="A1" s="3" t="s">
        <v>149</v>
      </c>
    </row>
    <row r="2" spans="1:11" ht="39.75" customHeight="1" x14ac:dyDescent="0.2">
      <c r="A2" s="4" t="s">
        <v>145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 x14ac:dyDescent="0.2">
      <c r="A3" s="7" t="s">
        <v>65</v>
      </c>
      <c r="B3" s="7" t="s">
        <v>48</v>
      </c>
      <c r="C3" s="7" t="s">
        <v>62</v>
      </c>
      <c r="D3" s="7" t="s">
        <v>50</v>
      </c>
      <c r="E3" s="7" t="s">
        <v>51</v>
      </c>
      <c r="F3" s="7" t="s">
        <v>52</v>
      </c>
      <c r="G3" s="7" t="s">
        <v>66</v>
      </c>
      <c r="H3" s="7" t="s">
        <v>67</v>
      </c>
      <c r="I3" s="7" t="s">
        <v>68</v>
      </c>
      <c r="J3" s="7" t="s">
        <v>69</v>
      </c>
      <c r="K3" s="7" t="s">
        <v>70</v>
      </c>
    </row>
    <row r="4" spans="1:11" ht="20.100000000000001" customHeight="1" x14ac:dyDescent="0.2">
      <c r="A4" s="8">
        <f>SUBTOTAL(103,$B$4:B4)*1</f>
        <v>1</v>
      </c>
      <c r="B4" s="91" t="s">
        <v>71</v>
      </c>
      <c r="C4" s="90" t="s">
        <v>472</v>
      </c>
      <c r="D4" s="91" t="s">
        <v>93</v>
      </c>
      <c r="E4" s="91" t="s">
        <v>473</v>
      </c>
      <c r="F4" s="91" t="s">
        <v>97</v>
      </c>
      <c r="G4" s="91" t="s">
        <v>523</v>
      </c>
      <c r="H4" s="11">
        <v>45775.308298611097</v>
      </c>
      <c r="I4" s="91" t="s">
        <v>524</v>
      </c>
      <c r="J4" s="11">
        <v>45775.333854166704</v>
      </c>
      <c r="K4" s="91" t="s">
        <v>193</v>
      </c>
    </row>
    <row r="5" spans="1:11" ht="20.100000000000001" customHeight="1" x14ac:dyDescent="0.2">
      <c r="A5" s="8">
        <f>SUBTOTAL(103,$B$4:B5)*1</f>
        <v>2</v>
      </c>
      <c r="B5" s="91" t="s">
        <v>71</v>
      </c>
      <c r="C5" s="90" t="s">
        <v>461</v>
      </c>
      <c r="D5" s="91" t="s">
        <v>93</v>
      </c>
      <c r="E5" s="91" t="s">
        <v>120</v>
      </c>
      <c r="F5" s="91" t="s">
        <v>97</v>
      </c>
      <c r="G5" s="91" t="s">
        <v>527</v>
      </c>
      <c r="H5" s="11">
        <v>45754.483819444402</v>
      </c>
      <c r="I5" s="91" t="s">
        <v>528</v>
      </c>
      <c r="J5" s="11">
        <v>45754.5455671296</v>
      </c>
      <c r="K5" s="91" t="s">
        <v>112</v>
      </c>
    </row>
    <row r="6" spans="1:11" ht="20.100000000000001" customHeight="1" x14ac:dyDescent="0.2">
      <c r="A6" s="8">
        <f>SUBTOTAL(103,$B$4:B6)*1</f>
        <v>3</v>
      </c>
      <c r="B6" s="91" t="s">
        <v>71</v>
      </c>
      <c r="C6" s="90" t="s">
        <v>461</v>
      </c>
      <c r="D6" s="91" t="s">
        <v>93</v>
      </c>
      <c r="E6" s="91" t="s">
        <v>120</v>
      </c>
      <c r="F6" s="91" t="s">
        <v>97</v>
      </c>
      <c r="G6" s="91" t="s">
        <v>310</v>
      </c>
      <c r="H6" s="11">
        <v>45754.727199074099</v>
      </c>
      <c r="I6" s="91" t="s">
        <v>529</v>
      </c>
      <c r="J6" s="11">
        <v>45754.788113425901</v>
      </c>
      <c r="K6" s="91" t="s">
        <v>112</v>
      </c>
    </row>
    <row r="7" spans="1:11" ht="20.100000000000001" customHeight="1" x14ac:dyDescent="0.2">
      <c r="A7" s="8">
        <f>SUBTOTAL(103,$B$4:B7)*1</f>
        <v>4</v>
      </c>
      <c r="B7" s="91" t="s">
        <v>76</v>
      </c>
      <c r="C7" s="90" t="s">
        <v>512</v>
      </c>
      <c r="D7" s="91" t="s">
        <v>100</v>
      </c>
      <c r="E7" s="91" t="s">
        <v>276</v>
      </c>
      <c r="F7" s="91" t="s">
        <v>20</v>
      </c>
      <c r="G7" s="91" t="s">
        <v>525</v>
      </c>
      <c r="H7" s="11">
        <v>45748.9207060185</v>
      </c>
      <c r="I7" s="91" t="s">
        <v>526</v>
      </c>
      <c r="J7" s="11">
        <v>45748.938553240703</v>
      </c>
      <c r="K7" s="91" t="s">
        <v>95</v>
      </c>
    </row>
    <row r="8" spans="1:11" ht="20.100000000000001" customHeight="1" x14ac:dyDescent="0.2">
      <c r="A8" s="8">
        <f>SUBTOTAL(103,$B$4:B8)*1</f>
        <v>5</v>
      </c>
      <c r="B8" s="91" t="s">
        <v>82</v>
      </c>
      <c r="C8" s="90" t="s">
        <v>477</v>
      </c>
      <c r="D8" s="91" t="s">
        <v>93</v>
      </c>
      <c r="E8" s="91" t="s">
        <v>107</v>
      </c>
      <c r="F8" s="91" t="s">
        <v>97</v>
      </c>
      <c r="G8" s="91" t="s">
        <v>309</v>
      </c>
      <c r="H8" s="11">
        <v>45770.696643518502</v>
      </c>
      <c r="I8" s="91" t="s">
        <v>308</v>
      </c>
      <c r="J8" s="11">
        <v>45770.708923611099</v>
      </c>
      <c r="K8" s="91" t="s">
        <v>102</v>
      </c>
    </row>
  </sheetData>
  <autoFilter ref="B3:K8" xr:uid="{00000000-0009-0000-0000-000009000000}">
    <sortState xmlns:xlrd2="http://schemas.microsoft.com/office/spreadsheetml/2017/richdata2" ref="B4:K8">
      <sortCondition ref="B4:B8" customList="成都市,绵阳市,自贡市,攀枝花市,泸州市,德阳市,广元市,遂宁市,内江市,乐山市,资阳市,宜宾市,南充市,达州市,雅安市,阿坝州,甘孜州,凉山州,广安市,巴中市,眉山市,四川省"/>
      <sortCondition ref="E4:E8"/>
      <sortCondition ref="C4:C8"/>
    </sortState>
  </autoFilter>
  <sortState xmlns:xlrd2="http://schemas.microsoft.com/office/spreadsheetml/2017/richdata2" ref="B4:K8">
    <sortCondition ref="B4:B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8"/>
    <sortCondition ref="C4:C8"/>
  </sortState>
  <phoneticPr fontId="4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selection activeCell="O11" sqref="O11"/>
    </sheetView>
  </sheetViews>
  <sheetFormatPr defaultColWidth="9" defaultRowHeight="15" x14ac:dyDescent="0.2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 x14ac:dyDescent="0.2">
      <c r="A1" s="16" t="s">
        <v>14</v>
      </c>
    </row>
    <row r="2" spans="1:11" ht="39.950000000000003" customHeight="1" x14ac:dyDescent="0.2">
      <c r="A2" s="42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14" customFormat="1" ht="24.75" customHeight="1" x14ac:dyDescent="0.2">
      <c r="A3" s="112" t="s">
        <v>15</v>
      </c>
      <c r="B3" s="114" t="s">
        <v>1</v>
      </c>
      <c r="C3" s="116" t="s">
        <v>16</v>
      </c>
      <c r="D3" s="116" t="s">
        <v>17</v>
      </c>
      <c r="E3" s="116" t="s">
        <v>18</v>
      </c>
      <c r="F3" s="108" t="s">
        <v>19</v>
      </c>
      <c r="G3" s="109"/>
      <c r="H3" s="110" t="s">
        <v>20</v>
      </c>
      <c r="I3" s="111"/>
      <c r="J3" s="110" t="s">
        <v>21</v>
      </c>
      <c r="K3" s="111"/>
    </row>
    <row r="4" spans="1:11" s="14" customFormat="1" ht="28.5" customHeight="1" x14ac:dyDescent="0.2">
      <c r="A4" s="113"/>
      <c r="B4" s="115"/>
      <c r="C4" s="117"/>
      <c r="D4" s="117"/>
      <c r="E4" s="117"/>
      <c r="F4" s="44" t="s">
        <v>22</v>
      </c>
      <c r="G4" s="44" t="s">
        <v>18</v>
      </c>
      <c r="H4" s="44" t="s">
        <v>22</v>
      </c>
      <c r="I4" s="44" t="s">
        <v>18</v>
      </c>
      <c r="J4" s="44" t="s">
        <v>22</v>
      </c>
      <c r="K4" s="44" t="s">
        <v>18</v>
      </c>
    </row>
    <row r="5" spans="1:11" s="14" customFormat="1" ht="20.100000000000001" customHeight="1" x14ac:dyDescent="0.2">
      <c r="A5" s="10">
        <v>1</v>
      </c>
      <c r="B5" s="81" t="s">
        <v>71</v>
      </c>
      <c r="C5" s="58">
        <v>11089</v>
      </c>
      <c r="D5" s="58">
        <v>11089</v>
      </c>
      <c r="E5" s="67">
        <v>1</v>
      </c>
      <c r="F5" s="57">
        <v>4237</v>
      </c>
      <c r="G5" s="59">
        <v>1</v>
      </c>
      <c r="H5" s="57">
        <v>2896</v>
      </c>
      <c r="I5" s="59">
        <v>1</v>
      </c>
      <c r="J5" s="57">
        <v>3956</v>
      </c>
      <c r="K5" s="59">
        <v>1</v>
      </c>
    </row>
    <row r="6" spans="1:11" s="14" customFormat="1" ht="20.100000000000001" customHeight="1" x14ac:dyDescent="0.2">
      <c r="A6" s="10">
        <v>2</v>
      </c>
      <c r="B6" s="81" t="s">
        <v>76</v>
      </c>
      <c r="C6" s="58">
        <v>2595</v>
      </c>
      <c r="D6" s="58">
        <v>2595</v>
      </c>
      <c r="E6" s="67">
        <v>1</v>
      </c>
      <c r="F6" s="57">
        <v>1015</v>
      </c>
      <c r="G6" s="59">
        <v>1</v>
      </c>
      <c r="H6" s="57">
        <v>881</v>
      </c>
      <c r="I6" s="59">
        <v>1</v>
      </c>
      <c r="J6" s="57">
        <v>699</v>
      </c>
      <c r="K6" s="59">
        <v>1</v>
      </c>
    </row>
    <row r="7" spans="1:11" s="14" customFormat="1" ht="20.100000000000001" customHeight="1" x14ac:dyDescent="0.2">
      <c r="A7" s="10">
        <v>3</v>
      </c>
      <c r="B7" s="81" t="s">
        <v>72</v>
      </c>
      <c r="C7" s="58">
        <v>941</v>
      </c>
      <c r="D7" s="58">
        <v>941</v>
      </c>
      <c r="E7" s="67">
        <v>1</v>
      </c>
      <c r="F7" s="57">
        <v>488</v>
      </c>
      <c r="G7" s="59">
        <v>1</v>
      </c>
      <c r="H7" s="57">
        <v>127</v>
      </c>
      <c r="I7" s="59">
        <v>1</v>
      </c>
      <c r="J7" s="57">
        <v>326</v>
      </c>
      <c r="K7" s="59">
        <v>1</v>
      </c>
    </row>
    <row r="8" spans="1:11" s="14" customFormat="1" ht="20.100000000000001" customHeight="1" x14ac:dyDescent="0.2">
      <c r="A8" s="10">
        <v>4</v>
      </c>
      <c r="B8" s="81" t="s">
        <v>73</v>
      </c>
      <c r="C8" s="58">
        <v>946</v>
      </c>
      <c r="D8" s="58">
        <v>946</v>
      </c>
      <c r="E8" s="67">
        <v>1</v>
      </c>
      <c r="F8" s="57">
        <v>298</v>
      </c>
      <c r="G8" s="59">
        <v>1</v>
      </c>
      <c r="H8" s="57">
        <v>373</v>
      </c>
      <c r="I8" s="59">
        <v>1</v>
      </c>
      <c r="J8" s="57">
        <v>275</v>
      </c>
      <c r="K8" s="59">
        <v>1</v>
      </c>
    </row>
    <row r="9" spans="1:11" s="14" customFormat="1" ht="20.100000000000001" customHeight="1" x14ac:dyDescent="0.2">
      <c r="A9" s="10">
        <v>5</v>
      </c>
      <c r="B9" s="81" t="s">
        <v>74</v>
      </c>
      <c r="C9" s="58">
        <v>2489</v>
      </c>
      <c r="D9" s="58">
        <v>2489</v>
      </c>
      <c r="E9" s="67">
        <v>1</v>
      </c>
      <c r="F9" s="57">
        <v>764</v>
      </c>
      <c r="G9" s="59">
        <v>1</v>
      </c>
      <c r="H9" s="57">
        <v>1087</v>
      </c>
      <c r="I9" s="59">
        <v>1</v>
      </c>
      <c r="J9" s="57">
        <v>638</v>
      </c>
      <c r="K9" s="59">
        <v>1</v>
      </c>
    </row>
    <row r="10" spans="1:11" s="14" customFormat="1" ht="20.100000000000001" customHeight="1" x14ac:dyDescent="0.2">
      <c r="A10" s="10">
        <v>6</v>
      </c>
      <c r="B10" s="81" t="s">
        <v>75</v>
      </c>
      <c r="C10" s="58">
        <v>2228</v>
      </c>
      <c r="D10" s="58">
        <v>2228</v>
      </c>
      <c r="E10" s="67">
        <v>1</v>
      </c>
      <c r="F10" s="57">
        <v>354</v>
      </c>
      <c r="G10" s="59">
        <v>1</v>
      </c>
      <c r="H10" s="57">
        <v>694</v>
      </c>
      <c r="I10" s="59">
        <v>1</v>
      </c>
      <c r="J10" s="57">
        <v>1180</v>
      </c>
      <c r="K10" s="59">
        <v>1</v>
      </c>
    </row>
    <row r="11" spans="1:11" s="14" customFormat="1" ht="20.100000000000001" customHeight="1" x14ac:dyDescent="0.2">
      <c r="A11" s="10">
        <v>7</v>
      </c>
      <c r="B11" s="81" t="s">
        <v>77</v>
      </c>
      <c r="C11" s="58">
        <v>748</v>
      </c>
      <c r="D11" s="58">
        <v>748</v>
      </c>
      <c r="E11" s="67">
        <v>1</v>
      </c>
      <c r="F11" s="57">
        <v>440</v>
      </c>
      <c r="G11" s="59">
        <v>1</v>
      </c>
      <c r="H11" s="57">
        <v>56</v>
      </c>
      <c r="I11" s="59">
        <v>1</v>
      </c>
      <c r="J11" s="57">
        <v>252</v>
      </c>
      <c r="K11" s="59">
        <v>1</v>
      </c>
    </row>
    <row r="12" spans="1:11" s="14" customFormat="1" ht="20.100000000000001" customHeight="1" x14ac:dyDescent="0.2">
      <c r="A12" s="10">
        <v>8</v>
      </c>
      <c r="B12" s="81" t="s">
        <v>78</v>
      </c>
      <c r="C12" s="58">
        <v>1291</v>
      </c>
      <c r="D12" s="58">
        <v>1291</v>
      </c>
      <c r="E12" s="67">
        <v>1</v>
      </c>
      <c r="F12" s="57">
        <v>556</v>
      </c>
      <c r="G12" s="59">
        <v>1</v>
      </c>
      <c r="H12" s="57">
        <v>401</v>
      </c>
      <c r="I12" s="59">
        <v>1</v>
      </c>
      <c r="J12" s="57">
        <v>334</v>
      </c>
      <c r="K12" s="59">
        <v>1</v>
      </c>
    </row>
    <row r="13" spans="1:11" s="14" customFormat="1" ht="20.100000000000001" customHeight="1" x14ac:dyDescent="0.2">
      <c r="A13" s="10">
        <v>9</v>
      </c>
      <c r="B13" s="81" t="s">
        <v>79</v>
      </c>
      <c r="C13" s="58">
        <v>1122</v>
      </c>
      <c r="D13" s="58">
        <v>1122</v>
      </c>
      <c r="E13" s="67">
        <v>1</v>
      </c>
      <c r="F13" s="57">
        <v>528</v>
      </c>
      <c r="G13" s="59">
        <v>1</v>
      </c>
      <c r="H13" s="57">
        <v>178</v>
      </c>
      <c r="I13" s="59">
        <v>1</v>
      </c>
      <c r="J13" s="57">
        <v>416</v>
      </c>
      <c r="K13" s="59">
        <v>1</v>
      </c>
    </row>
    <row r="14" spans="1:11" s="32" customFormat="1" ht="20.100000000000001" customHeight="1" x14ac:dyDescent="0.2">
      <c r="A14" s="22">
        <v>10</v>
      </c>
      <c r="B14" s="81" t="s">
        <v>80</v>
      </c>
      <c r="C14" s="58">
        <v>2471</v>
      </c>
      <c r="D14" s="58">
        <v>2471</v>
      </c>
      <c r="E14" s="67">
        <v>1</v>
      </c>
      <c r="F14" s="57">
        <v>428</v>
      </c>
      <c r="G14" s="59">
        <v>1</v>
      </c>
      <c r="H14" s="57">
        <v>1002</v>
      </c>
      <c r="I14" s="59">
        <v>1</v>
      </c>
      <c r="J14" s="57">
        <v>1041</v>
      </c>
      <c r="K14" s="59">
        <v>1</v>
      </c>
    </row>
    <row r="15" spans="1:11" s="14" customFormat="1" ht="20.100000000000001" customHeight="1" x14ac:dyDescent="0.2">
      <c r="A15" s="10">
        <v>11</v>
      </c>
      <c r="B15" s="81" t="s">
        <v>88</v>
      </c>
      <c r="C15" s="58">
        <v>530</v>
      </c>
      <c r="D15" s="58">
        <v>530</v>
      </c>
      <c r="E15" s="67">
        <v>1</v>
      </c>
      <c r="F15" s="57">
        <v>306</v>
      </c>
      <c r="G15" s="59">
        <v>1</v>
      </c>
      <c r="H15" s="57">
        <v>184</v>
      </c>
      <c r="I15" s="59">
        <v>1</v>
      </c>
      <c r="J15" s="57">
        <v>40</v>
      </c>
      <c r="K15" s="59">
        <v>1</v>
      </c>
    </row>
    <row r="16" spans="1:11" s="14" customFormat="1" ht="20.100000000000001" customHeight="1" x14ac:dyDescent="0.2">
      <c r="A16" s="10">
        <v>12</v>
      </c>
      <c r="B16" s="81" t="s">
        <v>83</v>
      </c>
      <c r="C16" s="58">
        <v>1878</v>
      </c>
      <c r="D16" s="58">
        <v>1878</v>
      </c>
      <c r="E16" s="67">
        <v>1</v>
      </c>
      <c r="F16" s="57">
        <v>791</v>
      </c>
      <c r="G16" s="59">
        <v>1</v>
      </c>
      <c r="H16" s="57">
        <v>678</v>
      </c>
      <c r="I16" s="59">
        <v>1</v>
      </c>
      <c r="J16" s="57">
        <v>409</v>
      </c>
      <c r="K16" s="59">
        <v>1</v>
      </c>
    </row>
    <row r="17" spans="1:11" s="14" customFormat="1" ht="20.100000000000001" customHeight="1" x14ac:dyDescent="0.2">
      <c r="A17" s="10">
        <v>13</v>
      </c>
      <c r="B17" s="81" t="s">
        <v>81</v>
      </c>
      <c r="C17" s="58">
        <v>2336</v>
      </c>
      <c r="D17" s="58">
        <v>2336</v>
      </c>
      <c r="E17" s="67">
        <v>1</v>
      </c>
      <c r="F17" s="57">
        <v>944</v>
      </c>
      <c r="G17" s="59">
        <v>1</v>
      </c>
      <c r="H17" s="57">
        <v>597</v>
      </c>
      <c r="I17" s="59">
        <v>1</v>
      </c>
      <c r="J17" s="57">
        <v>795</v>
      </c>
      <c r="K17" s="59">
        <v>1</v>
      </c>
    </row>
    <row r="18" spans="1:11" s="14" customFormat="1" ht="20.100000000000001" customHeight="1" x14ac:dyDescent="0.2">
      <c r="A18" s="10">
        <v>14</v>
      </c>
      <c r="B18" s="81" t="s">
        <v>85</v>
      </c>
      <c r="C18" s="58">
        <v>1805</v>
      </c>
      <c r="D18" s="58">
        <v>1805</v>
      </c>
      <c r="E18" s="67">
        <v>1</v>
      </c>
      <c r="F18" s="57">
        <v>910</v>
      </c>
      <c r="G18" s="59">
        <v>1</v>
      </c>
      <c r="H18" s="57">
        <v>346</v>
      </c>
      <c r="I18" s="59">
        <v>1</v>
      </c>
      <c r="J18" s="57">
        <v>549</v>
      </c>
      <c r="K18" s="59">
        <v>1</v>
      </c>
    </row>
    <row r="19" spans="1:11" s="14" customFormat="1" ht="20.100000000000001" customHeight="1" x14ac:dyDescent="0.2">
      <c r="A19" s="10">
        <v>15</v>
      </c>
      <c r="B19" s="81" t="s">
        <v>86</v>
      </c>
      <c r="C19" s="58">
        <v>781</v>
      </c>
      <c r="D19" s="58">
        <v>781</v>
      </c>
      <c r="E19" s="67">
        <v>1</v>
      </c>
      <c r="F19" s="57">
        <v>298</v>
      </c>
      <c r="G19" s="59">
        <v>1</v>
      </c>
      <c r="H19" s="57">
        <v>68</v>
      </c>
      <c r="I19" s="59">
        <v>1</v>
      </c>
      <c r="J19" s="57">
        <v>415</v>
      </c>
      <c r="K19" s="59">
        <v>1</v>
      </c>
    </row>
    <row r="20" spans="1:11" s="14" customFormat="1" ht="20.100000000000001" customHeight="1" x14ac:dyDescent="0.2">
      <c r="A20" s="10">
        <v>16</v>
      </c>
      <c r="B20" s="81" t="s">
        <v>89</v>
      </c>
      <c r="C20" s="58">
        <v>1796</v>
      </c>
      <c r="D20" s="58">
        <v>1796</v>
      </c>
      <c r="E20" s="67">
        <v>1</v>
      </c>
      <c r="F20" s="57">
        <v>406</v>
      </c>
      <c r="G20" s="59">
        <v>1</v>
      </c>
      <c r="H20" s="57">
        <v>1285</v>
      </c>
      <c r="I20" s="59">
        <v>1</v>
      </c>
      <c r="J20" s="57">
        <v>105</v>
      </c>
      <c r="K20" s="59">
        <v>1</v>
      </c>
    </row>
    <row r="21" spans="1:11" s="14" customFormat="1" ht="20.100000000000001" customHeight="1" x14ac:dyDescent="0.2">
      <c r="A21" s="10">
        <v>17</v>
      </c>
      <c r="B21" s="81" t="s">
        <v>90</v>
      </c>
      <c r="C21" s="58">
        <v>1711</v>
      </c>
      <c r="D21" s="58">
        <v>1711</v>
      </c>
      <c r="E21" s="67">
        <v>1</v>
      </c>
      <c r="F21" s="57">
        <v>498</v>
      </c>
      <c r="G21" s="59">
        <v>1</v>
      </c>
      <c r="H21" s="57">
        <v>1176</v>
      </c>
      <c r="I21" s="59">
        <v>1</v>
      </c>
      <c r="J21" s="57">
        <v>37</v>
      </c>
      <c r="K21" s="59">
        <v>1</v>
      </c>
    </row>
    <row r="22" spans="1:11" s="14" customFormat="1" ht="20.100000000000001" customHeight="1" x14ac:dyDescent="0.2">
      <c r="A22" s="10">
        <v>18</v>
      </c>
      <c r="B22" s="81" t="s">
        <v>91</v>
      </c>
      <c r="C22" s="58">
        <v>1552</v>
      </c>
      <c r="D22" s="58">
        <v>1552</v>
      </c>
      <c r="E22" s="67">
        <v>1</v>
      </c>
      <c r="F22" s="57">
        <v>711</v>
      </c>
      <c r="G22" s="59">
        <v>1</v>
      </c>
      <c r="H22" s="57">
        <v>318</v>
      </c>
      <c r="I22" s="59">
        <v>1</v>
      </c>
      <c r="J22" s="57">
        <v>523</v>
      </c>
      <c r="K22" s="59">
        <v>1</v>
      </c>
    </row>
    <row r="23" spans="1:11" s="14" customFormat="1" ht="20.100000000000001" customHeight="1" x14ac:dyDescent="0.2">
      <c r="A23" s="10">
        <v>19</v>
      </c>
      <c r="B23" s="81" t="s">
        <v>84</v>
      </c>
      <c r="C23" s="58">
        <v>908</v>
      </c>
      <c r="D23" s="58">
        <v>908</v>
      </c>
      <c r="E23" s="67">
        <v>1</v>
      </c>
      <c r="F23" s="57">
        <v>298</v>
      </c>
      <c r="G23" s="59">
        <v>1</v>
      </c>
      <c r="H23" s="57">
        <v>225</v>
      </c>
      <c r="I23" s="59">
        <v>1</v>
      </c>
      <c r="J23" s="57">
        <v>385</v>
      </c>
      <c r="K23" s="59">
        <v>1</v>
      </c>
    </row>
    <row r="24" spans="1:11" s="14" customFormat="1" ht="20.100000000000001" customHeight="1" x14ac:dyDescent="0.2">
      <c r="A24" s="10">
        <v>20</v>
      </c>
      <c r="B24" s="81" t="s">
        <v>87</v>
      </c>
      <c r="C24" s="58">
        <v>1549</v>
      </c>
      <c r="D24" s="58">
        <v>1549</v>
      </c>
      <c r="E24" s="67">
        <v>1</v>
      </c>
      <c r="F24" s="57">
        <v>556</v>
      </c>
      <c r="G24" s="59">
        <v>1</v>
      </c>
      <c r="H24" s="57">
        <v>627</v>
      </c>
      <c r="I24" s="59">
        <v>1</v>
      </c>
      <c r="J24" s="57">
        <v>366</v>
      </c>
      <c r="K24" s="59">
        <v>1</v>
      </c>
    </row>
    <row r="25" spans="1:11" s="14" customFormat="1" ht="20.100000000000001" customHeight="1" x14ac:dyDescent="0.2">
      <c r="A25" s="10">
        <v>21</v>
      </c>
      <c r="B25" s="81" t="s">
        <v>82</v>
      </c>
      <c r="C25" s="58">
        <v>2091</v>
      </c>
      <c r="D25" s="58">
        <v>2091</v>
      </c>
      <c r="E25" s="67">
        <v>1</v>
      </c>
      <c r="F25" s="57">
        <v>350</v>
      </c>
      <c r="G25" s="59">
        <v>1</v>
      </c>
      <c r="H25" s="57">
        <v>468</v>
      </c>
      <c r="I25" s="59">
        <v>1</v>
      </c>
      <c r="J25" s="57">
        <v>1273</v>
      </c>
      <c r="K25" s="59">
        <v>1</v>
      </c>
    </row>
    <row r="26" spans="1:11" s="14" customFormat="1" ht="20.100000000000001" customHeight="1" x14ac:dyDescent="0.2">
      <c r="A26" s="10">
        <v>22</v>
      </c>
      <c r="B26" s="82" t="s">
        <v>92</v>
      </c>
      <c r="C26" s="60">
        <v>42857</v>
      </c>
      <c r="D26" s="60">
        <v>42857</v>
      </c>
      <c r="E26" s="68">
        <v>1</v>
      </c>
      <c r="F26" s="61">
        <v>15176</v>
      </c>
      <c r="G26" s="62">
        <v>1</v>
      </c>
      <c r="H26" s="61">
        <v>13667</v>
      </c>
      <c r="I26" s="62">
        <v>1</v>
      </c>
      <c r="J26" s="61">
        <v>14014</v>
      </c>
      <c r="K26" s="62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ySplit="4" topLeftCell="A5" activePane="bottomLeft" state="frozen"/>
      <selection pane="bottomLeft" activeCell="P18" sqref="P18"/>
    </sheetView>
  </sheetViews>
  <sheetFormatPr defaultColWidth="9" defaultRowHeight="15" x14ac:dyDescent="0.2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 x14ac:dyDescent="0.2">
      <c r="A1" s="16" t="s">
        <v>23</v>
      </c>
    </row>
    <row r="2" spans="1:12" ht="39.950000000000003" customHeight="1" x14ac:dyDescent="0.2">
      <c r="A2" s="4" t="s">
        <v>154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63"/>
    </row>
    <row r="3" spans="1:12" s="41" customFormat="1" ht="32.25" customHeight="1" x14ac:dyDescent="0.2">
      <c r="A3" s="122" t="s">
        <v>123</v>
      </c>
      <c r="B3" s="114" t="s">
        <v>1</v>
      </c>
      <c r="C3" s="114" t="s">
        <v>24</v>
      </c>
      <c r="D3" s="114" t="s">
        <v>25</v>
      </c>
      <c r="E3" s="125" t="s">
        <v>26</v>
      </c>
      <c r="F3" s="119" t="s">
        <v>19</v>
      </c>
      <c r="G3" s="120"/>
      <c r="H3" s="119" t="s">
        <v>20</v>
      </c>
      <c r="I3" s="120"/>
      <c r="J3" s="119" t="s">
        <v>21</v>
      </c>
      <c r="K3" s="121"/>
      <c r="L3" s="118" t="s">
        <v>13</v>
      </c>
    </row>
    <row r="4" spans="1:12" s="41" customFormat="1" ht="24.75" customHeight="1" x14ac:dyDescent="0.2">
      <c r="A4" s="123"/>
      <c r="B4" s="115"/>
      <c r="C4" s="124"/>
      <c r="D4" s="124"/>
      <c r="E4" s="126"/>
      <c r="F4" s="56" t="s">
        <v>27</v>
      </c>
      <c r="G4" s="56" t="s">
        <v>28</v>
      </c>
      <c r="H4" s="56" t="s">
        <v>27</v>
      </c>
      <c r="I4" s="56" t="s">
        <v>28</v>
      </c>
      <c r="J4" s="56" t="s">
        <v>27</v>
      </c>
      <c r="K4" s="64" t="s">
        <v>28</v>
      </c>
      <c r="L4" s="118"/>
    </row>
    <row r="5" spans="1:12" s="31" customFormat="1" ht="20.100000000000001" customHeight="1" x14ac:dyDescent="0.2">
      <c r="A5" s="57">
        <v>1</v>
      </c>
      <c r="B5" s="81" t="s">
        <v>71</v>
      </c>
      <c r="C5" s="58">
        <v>11089</v>
      </c>
      <c r="D5" s="58">
        <v>11070</v>
      </c>
      <c r="E5" s="59">
        <v>0.998286590314726</v>
      </c>
      <c r="F5" s="57">
        <v>4233</v>
      </c>
      <c r="G5" s="59">
        <v>0.99905593580363505</v>
      </c>
      <c r="H5" s="57">
        <v>2890</v>
      </c>
      <c r="I5" s="59">
        <v>0.99792817679557999</v>
      </c>
      <c r="J5" s="57">
        <v>3947</v>
      </c>
      <c r="K5" s="65">
        <v>0.99772497472194099</v>
      </c>
      <c r="L5" s="51">
        <v>3.1334124454990286E-3</v>
      </c>
    </row>
    <row r="6" spans="1:12" s="31" customFormat="1" ht="20.100000000000001" customHeight="1" x14ac:dyDescent="0.2">
      <c r="A6" s="57">
        <v>2</v>
      </c>
      <c r="B6" s="81" t="s">
        <v>76</v>
      </c>
      <c r="C6" s="58">
        <v>2595</v>
      </c>
      <c r="D6" s="58">
        <v>2589</v>
      </c>
      <c r="E6" s="59">
        <v>0.99768786127167597</v>
      </c>
      <c r="F6" s="57">
        <v>1011</v>
      </c>
      <c r="G6" s="59">
        <v>0.99605911330049302</v>
      </c>
      <c r="H6" s="57">
        <v>879</v>
      </c>
      <c r="I6" s="59">
        <v>0.99772985244040902</v>
      </c>
      <c r="J6" s="57">
        <v>699</v>
      </c>
      <c r="K6" s="65">
        <v>1</v>
      </c>
      <c r="L6" s="51">
        <v>-1.1649111948630608E-3</v>
      </c>
    </row>
    <row r="7" spans="1:12" s="31" customFormat="1" ht="20.100000000000001" customHeight="1" x14ac:dyDescent="0.2">
      <c r="A7" s="57">
        <v>3</v>
      </c>
      <c r="B7" s="81" t="s">
        <v>72</v>
      </c>
      <c r="C7" s="58">
        <v>941</v>
      </c>
      <c r="D7" s="58">
        <v>941</v>
      </c>
      <c r="E7" s="59">
        <v>1</v>
      </c>
      <c r="F7" s="57">
        <v>488</v>
      </c>
      <c r="G7" s="59">
        <v>1</v>
      </c>
      <c r="H7" s="57">
        <v>127</v>
      </c>
      <c r="I7" s="59">
        <v>1</v>
      </c>
      <c r="J7" s="57">
        <v>326</v>
      </c>
      <c r="K7" s="65">
        <v>1</v>
      </c>
      <c r="L7" s="51">
        <v>0</v>
      </c>
    </row>
    <row r="8" spans="1:12" s="31" customFormat="1" ht="20.100000000000001" customHeight="1" x14ac:dyDescent="0.2">
      <c r="A8" s="57">
        <v>4</v>
      </c>
      <c r="B8" s="81" t="s">
        <v>73</v>
      </c>
      <c r="C8" s="58">
        <v>946</v>
      </c>
      <c r="D8" s="58">
        <v>945</v>
      </c>
      <c r="E8" s="59">
        <v>0.99894291754756903</v>
      </c>
      <c r="F8" s="57">
        <v>297</v>
      </c>
      <c r="G8" s="59">
        <v>0.99664429530201304</v>
      </c>
      <c r="H8" s="57">
        <v>373</v>
      </c>
      <c r="I8" s="59">
        <v>1</v>
      </c>
      <c r="J8" s="57">
        <v>275</v>
      </c>
      <c r="K8" s="65">
        <v>1</v>
      </c>
      <c r="L8" s="51">
        <v>3.1846990958189769E-3</v>
      </c>
    </row>
    <row r="9" spans="1:12" s="31" customFormat="1" ht="20.100000000000001" customHeight="1" x14ac:dyDescent="0.2">
      <c r="A9" s="57">
        <v>5</v>
      </c>
      <c r="B9" s="81" t="s">
        <v>74</v>
      </c>
      <c r="C9" s="58">
        <v>2489</v>
      </c>
      <c r="D9" s="58">
        <v>2488</v>
      </c>
      <c r="E9" s="59">
        <v>0.99959823222177602</v>
      </c>
      <c r="F9" s="57">
        <v>763</v>
      </c>
      <c r="G9" s="59">
        <v>0.99869109947643997</v>
      </c>
      <c r="H9" s="57">
        <v>1087</v>
      </c>
      <c r="I9" s="59">
        <v>1</v>
      </c>
      <c r="J9" s="57">
        <v>638</v>
      </c>
      <c r="K9" s="65">
        <v>1</v>
      </c>
      <c r="L9" s="51">
        <v>7.9775241369905991E-4</v>
      </c>
    </row>
    <row r="10" spans="1:12" s="54" customFormat="1" ht="20.100000000000001" customHeight="1" x14ac:dyDescent="0.2">
      <c r="A10" s="57">
        <v>6</v>
      </c>
      <c r="B10" s="81" t="s">
        <v>75</v>
      </c>
      <c r="C10" s="58">
        <v>2228</v>
      </c>
      <c r="D10" s="58">
        <v>2221</v>
      </c>
      <c r="E10" s="59">
        <v>0.99685816876122102</v>
      </c>
      <c r="F10" s="57">
        <v>353</v>
      </c>
      <c r="G10" s="59">
        <v>0.99717514124293805</v>
      </c>
      <c r="H10" s="57">
        <v>692</v>
      </c>
      <c r="I10" s="59">
        <v>0.99711815561959605</v>
      </c>
      <c r="J10" s="57">
        <v>1176</v>
      </c>
      <c r="K10" s="65">
        <v>0.99661016949152503</v>
      </c>
      <c r="L10" s="51">
        <v>4.4339263369790327E-3</v>
      </c>
    </row>
    <row r="11" spans="1:12" s="31" customFormat="1" ht="20.100000000000001" customHeight="1" x14ac:dyDescent="0.2">
      <c r="A11" s="57">
        <v>7</v>
      </c>
      <c r="B11" s="81" t="s">
        <v>77</v>
      </c>
      <c r="C11" s="58">
        <v>748</v>
      </c>
      <c r="D11" s="58">
        <v>748</v>
      </c>
      <c r="E11" s="59">
        <v>1</v>
      </c>
      <c r="F11" s="57">
        <v>440</v>
      </c>
      <c r="G11" s="59">
        <v>1</v>
      </c>
      <c r="H11" s="57">
        <v>56</v>
      </c>
      <c r="I11" s="59">
        <v>1</v>
      </c>
      <c r="J11" s="57">
        <v>252</v>
      </c>
      <c r="K11" s="65">
        <v>1</v>
      </c>
      <c r="L11" s="51">
        <v>2.7137042062419514E-3</v>
      </c>
    </row>
    <row r="12" spans="1:12" s="31" customFormat="1" ht="20.100000000000001" customHeight="1" x14ac:dyDescent="0.2">
      <c r="A12" s="57">
        <v>8</v>
      </c>
      <c r="B12" s="81" t="s">
        <v>78</v>
      </c>
      <c r="C12" s="58">
        <v>1291</v>
      </c>
      <c r="D12" s="58">
        <v>1282</v>
      </c>
      <c r="E12" s="59">
        <v>0.99302865995352396</v>
      </c>
      <c r="F12" s="57">
        <v>556</v>
      </c>
      <c r="G12" s="59">
        <v>1</v>
      </c>
      <c r="H12" s="57">
        <v>399</v>
      </c>
      <c r="I12" s="59">
        <v>0.99501246882793004</v>
      </c>
      <c r="J12" s="57">
        <v>327</v>
      </c>
      <c r="K12" s="65">
        <v>0.97904191616766501</v>
      </c>
      <c r="L12" s="51">
        <v>-5.4027125954960731E-3</v>
      </c>
    </row>
    <row r="13" spans="1:12" s="31" customFormat="1" ht="20.100000000000001" customHeight="1" x14ac:dyDescent="0.2">
      <c r="A13" s="57">
        <v>9</v>
      </c>
      <c r="B13" s="81" t="s">
        <v>79</v>
      </c>
      <c r="C13" s="58">
        <v>1122</v>
      </c>
      <c r="D13" s="58">
        <v>1120</v>
      </c>
      <c r="E13" s="59">
        <v>0.99821746880570394</v>
      </c>
      <c r="F13" s="57">
        <v>527</v>
      </c>
      <c r="G13" s="59">
        <v>0.998106060606061</v>
      </c>
      <c r="H13" s="57">
        <v>177</v>
      </c>
      <c r="I13" s="59">
        <v>0.99438202247190999</v>
      </c>
      <c r="J13" s="57">
        <v>416</v>
      </c>
      <c r="K13" s="65">
        <v>1</v>
      </c>
      <c r="L13" s="51">
        <v>9.2260857125892048E-4</v>
      </c>
    </row>
    <row r="14" spans="1:12" s="31" customFormat="1" ht="20.100000000000001" customHeight="1" x14ac:dyDescent="0.2">
      <c r="A14" s="57">
        <v>10</v>
      </c>
      <c r="B14" s="81" t="s">
        <v>80</v>
      </c>
      <c r="C14" s="58">
        <v>2471</v>
      </c>
      <c r="D14" s="58">
        <v>2459</v>
      </c>
      <c r="E14" s="59">
        <v>0.995143666531769</v>
      </c>
      <c r="F14" s="57">
        <v>424</v>
      </c>
      <c r="G14" s="59">
        <v>0.99065420560747697</v>
      </c>
      <c r="H14" s="57">
        <v>996</v>
      </c>
      <c r="I14" s="59">
        <v>0.99401197604790403</v>
      </c>
      <c r="J14" s="57">
        <v>1039</v>
      </c>
      <c r="K14" s="65">
        <v>0.99807877041306403</v>
      </c>
      <c r="L14" s="51">
        <v>-3.7932899122694597E-4</v>
      </c>
    </row>
    <row r="15" spans="1:12" s="54" customFormat="1" ht="20.100000000000001" customHeight="1" x14ac:dyDescent="0.2">
      <c r="A15" s="57">
        <v>11</v>
      </c>
      <c r="B15" s="81" t="s">
        <v>88</v>
      </c>
      <c r="C15" s="58">
        <v>530</v>
      </c>
      <c r="D15" s="58">
        <v>525</v>
      </c>
      <c r="E15" s="59">
        <v>0.99056603773584895</v>
      </c>
      <c r="F15" s="57">
        <v>301</v>
      </c>
      <c r="G15" s="59">
        <v>0.98366013071895397</v>
      </c>
      <c r="H15" s="57">
        <v>184</v>
      </c>
      <c r="I15" s="59">
        <v>1</v>
      </c>
      <c r="J15" s="57">
        <v>40</v>
      </c>
      <c r="K15" s="65">
        <v>1</v>
      </c>
      <c r="L15" s="51">
        <v>7.3570825119679828E-3</v>
      </c>
    </row>
    <row r="16" spans="1:12" s="31" customFormat="1" ht="20.100000000000001" customHeight="1" x14ac:dyDescent="0.2">
      <c r="A16" s="57">
        <v>12</v>
      </c>
      <c r="B16" s="81" t="s">
        <v>83</v>
      </c>
      <c r="C16" s="58">
        <v>1878</v>
      </c>
      <c r="D16" s="58">
        <v>1877</v>
      </c>
      <c r="E16" s="59">
        <v>0.99946751863684802</v>
      </c>
      <c r="F16" s="57">
        <v>791</v>
      </c>
      <c r="G16" s="59">
        <v>1</v>
      </c>
      <c r="H16" s="57">
        <v>677</v>
      </c>
      <c r="I16" s="59">
        <v>0.99852507374631305</v>
      </c>
      <c r="J16" s="57">
        <v>409</v>
      </c>
      <c r="K16" s="65">
        <v>1</v>
      </c>
      <c r="L16" s="51">
        <v>4.8496499608520205E-3</v>
      </c>
    </row>
    <row r="17" spans="1:12" s="31" customFormat="1" ht="20.100000000000001" customHeight="1" x14ac:dyDescent="0.2">
      <c r="A17" s="57">
        <v>13</v>
      </c>
      <c r="B17" s="81" t="s">
        <v>81</v>
      </c>
      <c r="C17" s="58">
        <v>2336</v>
      </c>
      <c r="D17" s="58">
        <v>2336</v>
      </c>
      <c r="E17" s="59">
        <v>1</v>
      </c>
      <c r="F17" s="57">
        <v>944</v>
      </c>
      <c r="G17" s="59">
        <v>1</v>
      </c>
      <c r="H17" s="57">
        <v>597</v>
      </c>
      <c r="I17" s="59">
        <v>1</v>
      </c>
      <c r="J17" s="57">
        <v>795</v>
      </c>
      <c r="K17" s="65">
        <v>1</v>
      </c>
      <c r="L17" s="51">
        <v>2.1376656690890172E-3</v>
      </c>
    </row>
    <row r="18" spans="1:12" s="31" customFormat="1" ht="20.100000000000001" customHeight="1" x14ac:dyDescent="0.2">
      <c r="A18" s="57">
        <v>14</v>
      </c>
      <c r="B18" s="81" t="s">
        <v>85</v>
      </c>
      <c r="C18" s="58">
        <v>1805</v>
      </c>
      <c r="D18" s="58">
        <v>1804</v>
      </c>
      <c r="E18" s="59">
        <v>0.99944598337950097</v>
      </c>
      <c r="F18" s="57">
        <v>909</v>
      </c>
      <c r="G18" s="59">
        <v>0.99890109890109902</v>
      </c>
      <c r="H18" s="57">
        <v>346</v>
      </c>
      <c r="I18" s="59">
        <v>1</v>
      </c>
      <c r="J18" s="57">
        <v>549</v>
      </c>
      <c r="K18" s="65">
        <v>1</v>
      </c>
      <c r="L18" s="51">
        <v>-5.5401662049903155E-4</v>
      </c>
    </row>
    <row r="19" spans="1:12" s="31" customFormat="1" ht="20.100000000000001" customHeight="1" x14ac:dyDescent="0.2">
      <c r="A19" s="57">
        <v>15</v>
      </c>
      <c r="B19" s="81" t="s">
        <v>86</v>
      </c>
      <c r="C19" s="58">
        <v>781</v>
      </c>
      <c r="D19" s="58">
        <v>777</v>
      </c>
      <c r="E19" s="59">
        <v>0.99487836107554395</v>
      </c>
      <c r="F19" s="57">
        <v>298</v>
      </c>
      <c r="G19" s="59">
        <v>1</v>
      </c>
      <c r="H19" s="57">
        <v>68</v>
      </c>
      <c r="I19" s="59">
        <v>1</v>
      </c>
      <c r="J19" s="57">
        <v>411</v>
      </c>
      <c r="K19" s="65">
        <v>0.99036144578313301</v>
      </c>
      <c r="L19" s="51">
        <v>1.526052668063993E-2</v>
      </c>
    </row>
    <row r="20" spans="1:12" s="31" customFormat="1" ht="20.100000000000001" customHeight="1" x14ac:dyDescent="0.2">
      <c r="A20" s="57">
        <v>16</v>
      </c>
      <c r="B20" s="81" t="s">
        <v>89</v>
      </c>
      <c r="C20" s="58">
        <v>1796</v>
      </c>
      <c r="D20" s="58">
        <v>1779</v>
      </c>
      <c r="E20" s="59">
        <v>0.99053452115812901</v>
      </c>
      <c r="F20" s="57">
        <v>402</v>
      </c>
      <c r="G20" s="59">
        <v>0.99014778325123198</v>
      </c>
      <c r="H20" s="57">
        <v>1272</v>
      </c>
      <c r="I20" s="59">
        <v>0.98988326848248998</v>
      </c>
      <c r="J20" s="57">
        <v>105</v>
      </c>
      <c r="K20" s="65">
        <v>1</v>
      </c>
      <c r="L20" s="51">
        <v>5.2490591216369786E-3</v>
      </c>
    </row>
    <row r="21" spans="1:12" s="31" customFormat="1" ht="20.100000000000001" customHeight="1" x14ac:dyDescent="0.2">
      <c r="A21" s="57">
        <v>17</v>
      </c>
      <c r="B21" s="81" t="s">
        <v>90</v>
      </c>
      <c r="C21" s="58">
        <v>1711</v>
      </c>
      <c r="D21" s="58">
        <v>1706</v>
      </c>
      <c r="E21" s="59">
        <v>0.99707773232028096</v>
      </c>
      <c r="F21" s="57">
        <v>496</v>
      </c>
      <c r="G21" s="59">
        <v>0.99598393574297195</v>
      </c>
      <c r="H21" s="57">
        <v>1173</v>
      </c>
      <c r="I21" s="59">
        <v>0.99744897959183698</v>
      </c>
      <c r="J21" s="57">
        <v>37</v>
      </c>
      <c r="K21" s="65">
        <v>1</v>
      </c>
      <c r="L21" s="51">
        <v>3.2505718264539407E-3</v>
      </c>
    </row>
    <row r="22" spans="1:12" s="31" customFormat="1" ht="20.100000000000001" customHeight="1" x14ac:dyDescent="0.2">
      <c r="A22" s="57">
        <v>18</v>
      </c>
      <c r="B22" s="81" t="s">
        <v>91</v>
      </c>
      <c r="C22" s="58">
        <v>1552</v>
      </c>
      <c r="D22" s="58">
        <v>1552</v>
      </c>
      <c r="E22" s="59">
        <v>1</v>
      </c>
      <c r="F22" s="57">
        <v>711</v>
      </c>
      <c r="G22" s="59">
        <v>1</v>
      </c>
      <c r="H22" s="57">
        <v>318</v>
      </c>
      <c r="I22" s="59">
        <v>1</v>
      </c>
      <c r="J22" s="57">
        <v>523</v>
      </c>
      <c r="K22" s="65">
        <v>1</v>
      </c>
      <c r="L22" s="51">
        <v>1.2812299807819505E-3</v>
      </c>
    </row>
    <row r="23" spans="1:12" s="31" customFormat="1" ht="20.100000000000001" customHeight="1" x14ac:dyDescent="0.2">
      <c r="A23" s="57">
        <v>19</v>
      </c>
      <c r="B23" s="81" t="s">
        <v>84</v>
      </c>
      <c r="C23" s="58">
        <v>908</v>
      </c>
      <c r="D23" s="58">
        <v>898</v>
      </c>
      <c r="E23" s="59">
        <v>0.98898678414096897</v>
      </c>
      <c r="F23" s="57">
        <v>297</v>
      </c>
      <c r="G23" s="59">
        <v>0.99664429530201304</v>
      </c>
      <c r="H23" s="57">
        <v>223</v>
      </c>
      <c r="I23" s="59">
        <v>0.99111111111111105</v>
      </c>
      <c r="J23" s="57">
        <v>378</v>
      </c>
      <c r="K23" s="65">
        <v>0.98181818181818203</v>
      </c>
      <c r="L23" s="51">
        <v>-2.1341925515950821E-3</v>
      </c>
    </row>
    <row r="24" spans="1:12" s="31" customFormat="1" ht="20.100000000000001" customHeight="1" x14ac:dyDescent="0.2">
      <c r="A24" s="57">
        <v>20</v>
      </c>
      <c r="B24" s="81" t="s">
        <v>87</v>
      </c>
      <c r="C24" s="58">
        <v>1549</v>
      </c>
      <c r="D24" s="58">
        <v>1542</v>
      </c>
      <c r="E24" s="59">
        <v>0.99548095545513204</v>
      </c>
      <c r="F24" s="57">
        <v>552</v>
      </c>
      <c r="G24" s="59">
        <v>0.99280575539568305</v>
      </c>
      <c r="H24" s="57">
        <v>624</v>
      </c>
      <c r="I24" s="59">
        <v>0.995215311004785</v>
      </c>
      <c r="J24" s="57">
        <v>366</v>
      </c>
      <c r="K24" s="65">
        <v>1</v>
      </c>
      <c r="L24" s="51">
        <v>-1.276502391819978E-3</v>
      </c>
    </row>
    <row r="25" spans="1:12" s="31" customFormat="1" ht="20.100000000000001" customHeight="1" x14ac:dyDescent="0.2">
      <c r="A25" s="57">
        <v>21</v>
      </c>
      <c r="B25" s="81" t="s">
        <v>82</v>
      </c>
      <c r="C25" s="58">
        <v>2091</v>
      </c>
      <c r="D25" s="58">
        <v>2088</v>
      </c>
      <c r="E25" s="59">
        <v>0.99856527977044496</v>
      </c>
      <c r="F25" s="57">
        <v>350</v>
      </c>
      <c r="G25" s="59">
        <v>1</v>
      </c>
      <c r="H25" s="57">
        <v>468</v>
      </c>
      <c r="I25" s="59">
        <v>1</v>
      </c>
      <c r="J25" s="57">
        <v>1270</v>
      </c>
      <c r="K25" s="65">
        <v>0.99764336213668503</v>
      </c>
      <c r="L25" s="51">
        <v>2.420701457191976E-3</v>
      </c>
    </row>
    <row r="26" spans="1:12" s="41" customFormat="1" ht="20.100000000000001" customHeight="1" x14ac:dyDescent="0.2">
      <c r="A26" s="57">
        <v>22</v>
      </c>
      <c r="B26" s="82" t="s">
        <v>92</v>
      </c>
      <c r="C26" s="60">
        <v>42857</v>
      </c>
      <c r="D26" s="60">
        <v>42747</v>
      </c>
      <c r="E26" s="59">
        <v>0.99743332477774904</v>
      </c>
      <c r="F26" s="61">
        <v>15143</v>
      </c>
      <c r="G26" s="62">
        <v>0.99782551396942498</v>
      </c>
      <c r="H26" s="61">
        <v>13626</v>
      </c>
      <c r="I26" s="62">
        <v>0.99700007316894701</v>
      </c>
      <c r="J26" s="61">
        <v>13978</v>
      </c>
      <c r="K26" s="66">
        <v>0.99743114028828295</v>
      </c>
      <c r="L26" s="51">
        <v>2.046283425869988E-3</v>
      </c>
    </row>
  </sheetData>
  <autoFilter ref="A4:L26" xr:uid="{00000000-0001-0000-0200-000000000000}"/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110" zoomScaleNormal="110" workbookViewId="0">
      <pane ySplit="4" topLeftCell="A5" activePane="bottomLeft" state="frozen"/>
      <selection pane="bottomLeft" activeCell="G19" sqref="G19"/>
    </sheetView>
  </sheetViews>
  <sheetFormatPr defaultColWidth="8.75" defaultRowHeight="15" x14ac:dyDescent="0.2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3" ht="20.100000000000001" customHeight="1" x14ac:dyDescent="0.2">
      <c r="A1" s="16" t="s">
        <v>29</v>
      </c>
    </row>
    <row r="2" spans="1:13" ht="39.950000000000003" customHeight="1" x14ac:dyDescent="0.2">
      <c r="A2" s="25" t="s">
        <v>155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4" customHeight="1" x14ac:dyDescent="0.2">
      <c r="A3" s="122" t="s">
        <v>123</v>
      </c>
      <c r="B3" s="114" t="s">
        <v>1</v>
      </c>
      <c r="C3" s="122" t="s">
        <v>30</v>
      </c>
      <c r="D3" s="122" t="s">
        <v>31</v>
      </c>
      <c r="E3" s="122" t="s">
        <v>32</v>
      </c>
      <c r="F3" s="114" t="s">
        <v>33</v>
      </c>
      <c r="G3" s="122" t="s">
        <v>34</v>
      </c>
      <c r="H3" s="128" t="s">
        <v>35</v>
      </c>
      <c r="I3" s="128"/>
      <c r="J3" s="128"/>
      <c r="K3" s="128"/>
      <c r="L3" s="128"/>
      <c r="M3" s="114" t="s">
        <v>36</v>
      </c>
    </row>
    <row r="4" spans="1:13" ht="27" customHeight="1" x14ac:dyDescent="0.2">
      <c r="A4" s="127"/>
      <c r="B4" s="115"/>
      <c r="C4" s="127"/>
      <c r="D4" s="127"/>
      <c r="E4" s="127"/>
      <c r="F4" s="115"/>
      <c r="G4" s="127"/>
      <c r="H4" s="38" t="s">
        <v>37</v>
      </c>
      <c r="I4" s="38" t="s">
        <v>38</v>
      </c>
      <c r="J4" s="38" t="s">
        <v>39</v>
      </c>
      <c r="K4" s="38" t="s">
        <v>40</v>
      </c>
      <c r="L4" s="38" t="s">
        <v>41</v>
      </c>
      <c r="M4" s="127"/>
    </row>
    <row r="5" spans="1:13" ht="20.100000000000001" customHeight="1" x14ac:dyDescent="0.2">
      <c r="A5" s="22">
        <v>1</v>
      </c>
      <c r="B5" s="84" t="s">
        <v>71</v>
      </c>
      <c r="C5" s="49">
        <v>332798</v>
      </c>
      <c r="D5" s="49">
        <v>439153034</v>
      </c>
      <c r="E5" s="50">
        <v>438831213</v>
      </c>
      <c r="F5" s="51">
        <v>0.99926717801066101</v>
      </c>
      <c r="G5" s="52">
        <v>321821</v>
      </c>
      <c r="H5" s="53">
        <v>0</v>
      </c>
      <c r="I5" s="53">
        <v>217366</v>
      </c>
      <c r="J5" s="53">
        <v>28</v>
      </c>
      <c r="K5" s="53">
        <v>0</v>
      </c>
      <c r="L5" s="52">
        <v>104432</v>
      </c>
      <c r="M5" s="51">
        <v>-2.2569133837402333E-4</v>
      </c>
    </row>
    <row r="6" spans="1:13" ht="20.100000000000001" customHeight="1" x14ac:dyDescent="0.2">
      <c r="A6" s="22">
        <v>2</v>
      </c>
      <c r="B6" s="84" t="s">
        <v>76</v>
      </c>
      <c r="C6" s="49">
        <v>78612</v>
      </c>
      <c r="D6" s="49">
        <v>116511131</v>
      </c>
      <c r="E6" s="50">
        <v>116488172</v>
      </c>
      <c r="F6" s="51">
        <v>0.99980294586617602</v>
      </c>
      <c r="G6" s="52">
        <v>22959</v>
      </c>
      <c r="H6" s="53">
        <v>0</v>
      </c>
      <c r="I6" s="53">
        <v>25</v>
      </c>
      <c r="J6" s="53">
        <v>0</v>
      </c>
      <c r="K6" s="53">
        <v>3</v>
      </c>
      <c r="L6" s="52">
        <v>22931</v>
      </c>
      <c r="M6" s="51">
        <v>-8.1394134577972288E-5</v>
      </c>
    </row>
    <row r="7" spans="1:13" ht="20.100000000000001" customHeight="1" x14ac:dyDescent="0.2">
      <c r="A7" s="22">
        <v>3</v>
      </c>
      <c r="B7" s="84" t="s">
        <v>72</v>
      </c>
      <c r="C7" s="49">
        <v>28338</v>
      </c>
      <c r="D7" s="49">
        <v>65967226</v>
      </c>
      <c r="E7" s="50">
        <v>65967022</v>
      </c>
      <c r="F7" s="51">
        <v>0.99999690755527604</v>
      </c>
      <c r="G7" s="52">
        <v>204</v>
      </c>
      <c r="H7" s="53">
        <v>0</v>
      </c>
      <c r="I7" s="53">
        <v>134</v>
      </c>
      <c r="J7" s="53">
        <v>0</v>
      </c>
      <c r="K7" s="53">
        <v>0</v>
      </c>
      <c r="L7" s="52">
        <v>70</v>
      </c>
      <c r="M7" s="51">
        <v>-1.4892925579435001E-6</v>
      </c>
    </row>
    <row r="8" spans="1:13" ht="20.100000000000001" customHeight="1" x14ac:dyDescent="0.2">
      <c r="A8" s="22">
        <v>4</v>
      </c>
      <c r="B8" s="84" t="s">
        <v>73</v>
      </c>
      <c r="C8" s="49">
        <v>28369</v>
      </c>
      <c r="D8" s="49">
        <v>28559924</v>
      </c>
      <c r="E8" s="50">
        <v>28559729</v>
      </c>
      <c r="F8" s="51">
        <v>0.99999317225073803</v>
      </c>
      <c r="G8" s="52">
        <v>195</v>
      </c>
      <c r="H8" s="53">
        <v>0</v>
      </c>
      <c r="I8" s="53">
        <v>5</v>
      </c>
      <c r="J8" s="53">
        <v>0</v>
      </c>
      <c r="K8" s="53">
        <v>0</v>
      </c>
      <c r="L8" s="52">
        <v>190</v>
      </c>
      <c r="M8" s="51">
        <v>3.2900051315065681E-5</v>
      </c>
    </row>
    <row r="9" spans="1:13" ht="20.100000000000001" customHeight="1" x14ac:dyDescent="0.2">
      <c r="A9" s="22">
        <v>5</v>
      </c>
      <c r="B9" s="84" t="s">
        <v>74</v>
      </c>
      <c r="C9" s="49">
        <v>74900</v>
      </c>
      <c r="D9" s="49">
        <v>79559716</v>
      </c>
      <c r="E9" s="50">
        <v>79555724</v>
      </c>
      <c r="F9" s="51">
        <v>0.99994982385306697</v>
      </c>
      <c r="G9" s="52">
        <v>3992</v>
      </c>
      <c r="H9" s="53">
        <v>0</v>
      </c>
      <c r="I9" s="53">
        <v>0</v>
      </c>
      <c r="J9" s="53">
        <v>0</v>
      </c>
      <c r="K9" s="53">
        <v>0</v>
      </c>
      <c r="L9" s="52">
        <v>3992</v>
      </c>
      <c r="M9" s="51">
        <v>6.3057511574982072E-5</v>
      </c>
    </row>
    <row r="10" spans="1:13" ht="20.100000000000001" customHeight="1" x14ac:dyDescent="0.2">
      <c r="A10" s="22">
        <v>6</v>
      </c>
      <c r="B10" s="84" t="s">
        <v>75</v>
      </c>
      <c r="C10" s="49">
        <v>67299</v>
      </c>
      <c r="D10" s="49">
        <v>103235871</v>
      </c>
      <c r="E10" s="50">
        <v>103051168</v>
      </c>
      <c r="F10" s="51">
        <v>0.998210864128807</v>
      </c>
      <c r="G10" s="52">
        <v>184703</v>
      </c>
      <c r="H10" s="53">
        <v>0</v>
      </c>
      <c r="I10" s="53">
        <v>176669</v>
      </c>
      <c r="J10" s="53">
        <v>0</v>
      </c>
      <c r="K10" s="53">
        <v>0</v>
      </c>
      <c r="L10" s="52">
        <v>8034</v>
      </c>
      <c r="M10" s="51">
        <v>-2.4033597303096954E-4</v>
      </c>
    </row>
    <row r="11" spans="1:13" ht="20.100000000000001" customHeight="1" x14ac:dyDescent="0.2">
      <c r="A11" s="22">
        <v>7</v>
      </c>
      <c r="B11" s="84" t="s">
        <v>77</v>
      </c>
      <c r="C11" s="49">
        <v>22320</v>
      </c>
      <c r="D11" s="49">
        <v>24377351</v>
      </c>
      <c r="E11" s="50">
        <v>24374094</v>
      </c>
      <c r="F11" s="51">
        <v>0.99986639237380603</v>
      </c>
      <c r="G11" s="52">
        <v>3257</v>
      </c>
      <c r="H11" s="53">
        <v>0</v>
      </c>
      <c r="I11" s="53">
        <v>0</v>
      </c>
      <c r="J11" s="53">
        <v>0</v>
      </c>
      <c r="K11" s="53">
        <v>0</v>
      </c>
      <c r="L11" s="52">
        <v>3257</v>
      </c>
      <c r="M11" s="51">
        <v>1.3579702550303718E-4</v>
      </c>
    </row>
    <row r="12" spans="1:13" ht="20.100000000000001" customHeight="1" x14ac:dyDescent="0.2">
      <c r="A12" s="22">
        <v>8</v>
      </c>
      <c r="B12" s="84" t="s">
        <v>78</v>
      </c>
      <c r="C12" s="49">
        <v>38745</v>
      </c>
      <c r="D12" s="49">
        <v>55567861</v>
      </c>
      <c r="E12" s="50">
        <v>55567467</v>
      </c>
      <c r="F12" s="51">
        <v>0.99999290957051601</v>
      </c>
      <c r="G12" s="52">
        <v>394</v>
      </c>
      <c r="H12" s="53">
        <v>0</v>
      </c>
      <c r="I12" s="53">
        <v>9</v>
      </c>
      <c r="J12" s="53">
        <v>0</v>
      </c>
      <c r="K12" s="53">
        <v>0</v>
      </c>
      <c r="L12" s="52">
        <v>385</v>
      </c>
      <c r="M12" s="51">
        <v>2.9254417445057079E-5</v>
      </c>
    </row>
    <row r="13" spans="1:13" ht="20.100000000000001" customHeight="1" x14ac:dyDescent="0.2">
      <c r="A13" s="22">
        <v>9</v>
      </c>
      <c r="B13" s="84" t="s">
        <v>79</v>
      </c>
      <c r="C13" s="49">
        <v>33742</v>
      </c>
      <c r="D13" s="49">
        <v>38591225</v>
      </c>
      <c r="E13" s="50">
        <v>38591026</v>
      </c>
      <c r="F13" s="51">
        <v>0.99999484338732403</v>
      </c>
      <c r="G13" s="52">
        <v>199</v>
      </c>
      <c r="H13" s="53">
        <v>0</v>
      </c>
      <c r="I13" s="53">
        <v>13</v>
      </c>
      <c r="J13" s="53">
        <v>0</v>
      </c>
      <c r="K13" s="53">
        <v>0</v>
      </c>
      <c r="L13" s="52">
        <v>186</v>
      </c>
      <c r="M13" s="51">
        <v>-2.4716344919628597E-6</v>
      </c>
    </row>
    <row r="14" spans="1:13" s="48" customFormat="1" ht="20.100000000000001" customHeight="1" x14ac:dyDescent="0.2">
      <c r="A14" s="22">
        <v>10</v>
      </c>
      <c r="B14" s="84" t="s">
        <v>80</v>
      </c>
      <c r="C14" s="49">
        <v>74654</v>
      </c>
      <c r="D14" s="49">
        <v>136238027</v>
      </c>
      <c r="E14" s="50">
        <v>136236480</v>
      </c>
      <c r="F14" s="51">
        <v>0.99998864487372496</v>
      </c>
      <c r="G14" s="52">
        <v>1547</v>
      </c>
      <c r="H14" s="53">
        <v>0</v>
      </c>
      <c r="I14" s="53">
        <v>296</v>
      </c>
      <c r="J14" s="53">
        <v>0</v>
      </c>
      <c r="K14" s="53">
        <v>4</v>
      </c>
      <c r="L14" s="52">
        <v>1247</v>
      </c>
      <c r="M14" s="51">
        <v>3.8933855127987194E-5</v>
      </c>
    </row>
    <row r="15" spans="1:13" ht="20.100000000000001" customHeight="1" x14ac:dyDescent="0.2">
      <c r="A15" s="22">
        <v>11</v>
      </c>
      <c r="B15" s="84" t="s">
        <v>88</v>
      </c>
      <c r="C15" s="49">
        <v>15981</v>
      </c>
      <c r="D15" s="49">
        <v>21642402</v>
      </c>
      <c r="E15" s="50">
        <v>21642391</v>
      </c>
      <c r="F15" s="51">
        <v>0.99999949173848601</v>
      </c>
      <c r="G15" s="52">
        <v>11</v>
      </c>
      <c r="H15" s="53">
        <v>0</v>
      </c>
      <c r="I15" s="53">
        <v>0</v>
      </c>
      <c r="J15" s="53">
        <v>0</v>
      </c>
      <c r="K15" s="53">
        <v>0</v>
      </c>
      <c r="L15" s="52">
        <v>11</v>
      </c>
      <c r="M15" s="51">
        <v>-4.1192614097518288E-7</v>
      </c>
    </row>
    <row r="16" spans="1:13" ht="20.100000000000001" customHeight="1" x14ac:dyDescent="0.2">
      <c r="A16" s="22">
        <v>12</v>
      </c>
      <c r="B16" s="84" t="s">
        <v>83</v>
      </c>
      <c r="C16" s="49">
        <v>56390</v>
      </c>
      <c r="D16" s="49">
        <v>64636221</v>
      </c>
      <c r="E16" s="50">
        <v>64626998</v>
      </c>
      <c r="F16" s="51">
        <v>0.99985730910846404</v>
      </c>
      <c r="G16" s="52">
        <v>9223</v>
      </c>
      <c r="H16" s="53">
        <v>0</v>
      </c>
      <c r="I16" s="53">
        <v>40</v>
      </c>
      <c r="J16" s="53">
        <v>0</v>
      </c>
      <c r="K16" s="53">
        <v>0</v>
      </c>
      <c r="L16" s="52">
        <v>9183</v>
      </c>
      <c r="M16" s="51">
        <v>1.8130818780004443E-4</v>
      </c>
    </row>
    <row r="17" spans="1:13" ht="20.100000000000001" customHeight="1" x14ac:dyDescent="0.2">
      <c r="A17" s="22">
        <v>13</v>
      </c>
      <c r="B17" s="84" t="s">
        <v>81</v>
      </c>
      <c r="C17" s="49">
        <v>70656</v>
      </c>
      <c r="D17" s="49">
        <v>88535774</v>
      </c>
      <c r="E17" s="50">
        <v>88531250</v>
      </c>
      <c r="F17" s="51">
        <v>0.99994890201106701</v>
      </c>
      <c r="G17" s="52">
        <v>4524</v>
      </c>
      <c r="H17" s="53">
        <v>0</v>
      </c>
      <c r="I17" s="53">
        <v>0</v>
      </c>
      <c r="J17" s="53">
        <v>0</v>
      </c>
      <c r="K17" s="53">
        <v>0</v>
      </c>
      <c r="L17" s="52">
        <v>4524</v>
      </c>
      <c r="M17" s="51">
        <v>4.3004043180028262E-5</v>
      </c>
    </row>
    <row r="18" spans="1:13" ht="20.100000000000001" customHeight="1" x14ac:dyDescent="0.2">
      <c r="A18" s="22">
        <v>14</v>
      </c>
      <c r="B18" s="84" t="s">
        <v>85</v>
      </c>
      <c r="C18" s="49">
        <v>54684</v>
      </c>
      <c r="D18" s="49">
        <v>62394815</v>
      </c>
      <c r="E18" s="50">
        <v>62373034</v>
      </c>
      <c r="F18" s="51">
        <v>0.999650916506444</v>
      </c>
      <c r="G18" s="52">
        <v>21781</v>
      </c>
      <c r="H18" s="53">
        <v>0</v>
      </c>
      <c r="I18" s="53">
        <v>0</v>
      </c>
      <c r="J18" s="53">
        <v>0</v>
      </c>
      <c r="K18" s="53">
        <v>0</v>
      </c>
      <c r="L18" s="52">
        <v>21781</v>
      </c>
      <c r="M18" s="51">
        <v>1.136441947441702E-2</v>
      </c>
    </row>
    <row r="19" spans="1:13" ht="20.100000000000001" customHeight="1" x14ac:dyDescent="0.2">
      <c r="A19" s="22">
        <v>15</v>
      </c>
      <c r="B19" s="84" t="s">
        <v>86</v>
      </c>
      <c r="C19" s="49">
        <v>23622</v>
      </c>
      <c r="D19" s="49">
        <v>33196951</v>
      </c>
      <c r="E19" s="50">
        <v>33169507</v>
      </c>
      <c r="F19" s="51">
        <v>0.99917329757181605</v>
      </c>
      <c r="G19" s="52">
        <v>27444</v>
      </c>
      <c r="H19" s="53">
        <v>0</v>
      </c>
      <c r="I19" s="53">
        <v>0</v>
      </c>
      <c r="J19" s="53">
        <v>0</v>
      </c>
      <c r="K19" s="53">
        <v>0</v>
      </c>
      <c r="L19" s="52">
        <v>27444</v>
      </c>
      <c r="M19" s="51">
        <v>-9.1931966238911755E-5</v>
      </c>
    </row>
    <row r="20" spans="1:13" ht="20.100000000000001" customHeight="1" x14ac:dyDescent="0.2">
      <c r="A20" s="22">
        <v>16</v>
      </c>
      <c r="B20" s="84" t="s">
        <v>89</v>
      </c>
      <c r="C20" s="49">
        <v>52505</v>
      </c>
      <c r="D20" s="49">
        <v>51908749</v>
      </c>
      <c r="E20" s="50">
        <v>51908412</v>
      </c>
      <c r="F20" s="51">
        <v>0.999993507838149</v>
      </c>
      <c r="G20" s="52">
        <v>337</v>
      </c>
      <c r="H20" s="53">
        <v>0</v>
      </c>
      <c r="I20" s="53">
        <v>73</v>
      </c>
      <c r="J20" s="53">
        <v>0</v>
      </c>
      <c r="K20" s="53">
        <v>0</v>
      </c>
      <c r="L20" s="52">
        <v>264</v>
      </c>
      <c r="M20" s="51">
        <v>3.499493079983651E-6</v>
      </c>
    </row>
    <row r="21" spans="1:13" ht="20.100000000000001" customHeight="1" x14ac:dyDescent="0.2">
      <c r="A21" s="22">
        <v>17</v>
      </c>
      <c r="B21" s="84" t="s">
        <v>90</v>
      </c>
      <c r="C21" s="49">
        <v>50250</v>
      </c>
      <c r="D21" s="49">
        <v>38798892</v>
      </c>
      <c r="E21" s="50">
        <v>38795459</v>
      </c>
      <c r="F21" s="51">
        <v>0.99991151809180501</v>
      </c>
      <c r="G21" s="52">
        <v>3433</v>
      </c>
      <c r="H21" s="53">
        <v>0</v>
      </c>
      <c r="I21" s="53">
        <v>0</v>
      </c>
      <c r="J21" s="53">
        <v>0</v>
      </c>
      <c r="K21" s="53">
        <v>0</v>
      </c>
      <c r="L21" s="52">
        <v>3433</v>
      </c>
      <c r="M21" s="51">
        <v>2.5968842332968478E-5</v>
      </c>
    </row>
    <row r="22" spans="1:13" s="34" customFormat="1" ht="20.100000000000001" customHeight="1" x14ac:dyDescent="0.2">
      <c r="A22" s="22">
        <v>18</v>
      </c>
      <c r="B22" s="84" t="s">
        <v>91</v>
      </c>
      <c r="C22" s="49">
        <v>46675</v>
      </c>
      <c r="D22" s="49">
        <v>89725204</v>
      </c>
      <c r="E22" s="50">
        <v>89723288</v>
      </c>
      <c r="F22" s="51">
        <v>0.99997864591090802</v>
      </c>
      <c r="G22" s="52">
        <v>1916</v>
      </c>
      <c r="H22" s="53">
        <v>0</v>
      </c>
      <c r="I22" s="53">
        <v>115</v>
      </c>
      <c r="J22" s="53">
        <v>0</v>
      </c>
      <c r="K22" s="53">
        <v>0</v>
      </c>
      <c r="L22" s="52">
        <v>1801</v>
      </c>
      <c r="M22" s="51">
        <v>-2.9705606179319943E-6</v>
      </c>
    </row>
    <row r="23" spans="1:13" ht="20.100000000000001" customHeight="1" x14ac:dyDescent="0.2">
      <c r="A23" s="22">
        <v>19</v>
      </c>
      <c r="B23" s="84" t="s">
        <v>84</v>
      </c>
      <c r="C23" s="49">
        <v>27449</v>
      </c>
      <c r="D23" s="49">
        <v>33574930</v>
      </c>
      <c r="E23" s="50">
        <v>33567728</v>
      </c>
      <c r="F23" s="51">
        <v>0.99978549471287104</v>
      </c>
      <c r="G23" s="52">
        <v>7202</v>
      </c>
      <c r="H23" s="53">
        <v>0</v>
      </c>
      <c r="I23" s="53">
        <v>3</v>
      </c>
      <c r="J23" s="53">
        <v>0</v>
      </c>
      <c r="K23" s="53">
        <v>0</v>
      </c>
      <c r="L23" s="52">
        <v>7199</v>
      </c>
      <c r="M23" s="51">
        <v>-8.0283738248976277E-5</v>
      </c>
    </row>
    <row r="24" spans="1:13" ht="20.100000000000001" customHeight="1" x14ac:dyDescent="0.2">
      <c r="A24" s="22">
        <v>20</v>
      </c>
      <c r="B24" s="84" t="s">
        <v>87</v>
      </c>
      <c r="C24" s="49">
        <v>46530</v>
      </c>
      <c r="D24" s="49">
        <v>67913665</v>
      </c>
      <c r="E24" s="50">
        <v>66872103</v>
      </c>
      <c r="F24" s="51">
        <v>0.98466343997191097</v>
      </c>
      <c r="G24" s="52">
        <v>1041562</v>
      </c>
      <c r="H24" s="53">
        <v>0</v>
      </c>
      <c r="I24" s="53">
        <v>10836</v>
      </c>
      <c r="J24" s="53">
        <v>0</v>
      </c>
      <c r="K24" s="53">
        <v>0</v>
      </c>
      <c r="L24" s="52">
        <v>1031352</v>
      </c>
      <c r="M24" s="51">
        <v>8.9840995758360132E-3</v>
      </c>
    </row>
    <row r="25" spans="1:13" ht="20.100000000000001" customHeight="1" x14ac:dyDescent="0.2">
      <c r="A25" s="22">
        <v>21</v>
      </c>
      <c r="B25" s="84" t="s">
        <v>82</v>
      </c>
      <c r="C25" s="49">
        <v>63282</v>
      </c>
      <c r="D25" s="49">
        <v>113021557</v>
      </c>
      <c r="E25" s="50">
        <v>113016752</v>
      </c>
      <c r="F25" s="51">
        <v>0.99995748598650103</v>
      </c>
      <c r="G25" s="52">
        <v>4805</v>
      </c>
      <c r="H25" s="53">
        <v>0</v>
      </c>
      <c r="I25" s="53">
        <v>0</v>
      </c>
      <c r="J25" s="53">
        <v>0</v>
      </c>
      <c r="K25" s="53">
        <v>0</v>
      </c>
      <c r="L25" s="52">
        <v>4805</v>
      </c>
      <c r="M25" s="51">
        <v>-2.4030246378980991E-5</v>
      </c>
    </row>
    <row r="26" spans="1:13" ht="20.100000000000001" customHeight="1" x14ac:dyDescent="0.2">
      <c r="A26" s="22">
        <v>22</v>
      </c>
      <c r="B26" s="84" t="s">
        <v>92</v>
      </c>
      <c r="C26" s="49">
        <v>1287801</v>
      </c>
      <c r="D26" s="49">
        <v>1753110526</v>
      </c>
      <c r="E26" s="49">
        <v>1751449017</v>
      </c>
      <c r="F26" s="51">
        <v>0.99905225085620197</v>
      </c>
      <c r="G26" s="52">
        <v>1661509</v>
      </c>
      <c r="H26" s="52">
        <v>0</v>
      </c>
      <c r="I26" s="52">
        <v>405584</v>
      </c>
      <c r="J26" s="52">
        <v>28</v>
      </c>
      <c r="K26" s="52">
        <v>7</v>
      </c>
      <c r="L26" s="52">
        <v>1256521</v>
      </c>
      <c r="M26" s="51">
        <v>7.3871298706995603E-4</v>
      </c>
    </row>
  </sheetData>
  <autoFilter ref="A4:M26" xr:uid="{00000000-0001-0000-0300-000000000000}"/>
  <sortState xmlns:xlrd2="http://schemas.microsoft.com/office/spreadsheetml/2017/richdata2" ref="B5:L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1" type="noConversion"/>
  <conditionalFormatting sqref="B1:B1048576">
    <cfRule type="duplicateValues" dxfId="3" priority="6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pane ySplit="4" topLeftCell="A5" activePane="bottomLeft" state="frozen"/>
      <selection pane="bottomLeft" activeCell="P14" sqref="P14"/>
    </sheetView>
  </sheetViews>
  <sheetFormatPr defaultColWidth="9" defaultRowHeight="15" x14ac:dyDescent="0.2"/>
  <cols>
    <col min="1" max="1" width="9.625" style="15" customWidth="1"/>
    <col min="2" max="4" width="11.625" style="41" customWidth="1"/>
    <col min="5" max="5" width="11.625" style="15" customWidth="1"/>
    <col min="6" max="11" width="11.625" style="41" customWidth="1"/>
    <col min="12" max="12" width="11.625" style="15" customWidth="1"/>
    <col min="13" max="16384" width="9" style="15"/>
  </cols>
  <sheetData>
    <row r="1" spans="1:12" ht="20.100000000000001" customHeight="1" x14ac:dyDescent="0.2">
      <c r="A1" s="19" t="s">
        <v>42</v>
      </c>
    </row>
    <row r="2" spans="1:12" ht="39.950000000000003" customHeight="1" x14ac:dyDescent="0.2">
      <c r="A2" s="42" t="s">
        <v>156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1" customHeight="1" x14ac:dyDescent="0.2">
      <c r="A3" s="130" t="s">
        <v>123</v>
      </c>
      <c r="B3" s="118" t="s">
        <v>1</v>
      </c>
      <c r="C3" s="118" t="s">
        <v>43</v>
      </c>
      <c r="D3" s="118" t="s">
        <v>44</v>
      </c>
      <c r="E3" s="118" t="s">
        <v>45</v>
      </c>
      <c r="F3" s="110" t="s">
        <v>19</v>
      </c>
      <c r="G3" s="111"/>
      <c r="H3" s="129" t="s">
        <v>20</v>
      </c>
      <c r="I3" s="129"/>
      <c r="J3" s="129" t="s">
        <v>46</v>
      </c>
      <c r="K3" s="129"/>
      <c r="L3" s="116" t="s">
        <v>127</v>
      </c>
    </row>
    <row r="4" spans="1:12" s="40" customFormat="1" ht="42" customHeight="1" x14ac:dyDescent="0.2">
      <c r="A4" s="118"/>
      <c r="B4" s="118"/>
      <c r="C4" s="118"/>
      <c r="D4" s="118"/>
      <c r="E4" s="118"/>
      <c r="F4" s="44" t="s">
        <v>43</v>
      </c>
      <c r="G4" s="44" t="s">
        <v>44</v>
      </c>
      <c r="H4" s="44" t="s">
        <v>43</v>
      </c>
      <c r="I4" s="44" t="s">
        <v>44</v>
      </c>
      <c r="J4" s="44" t="s">
        <v>43</v>
      </c>
      <c r="K4" s="44" t="s">
        <v>44</v>
      </c>
      <c r="L4" s="113"/>
    </row>
    <row r="5" spans="1:12" ht="21" customHeight="1" x14ac:dyDescent="0.2">
      <c r="A5" s="45">
        <v>1</v>
      </c>
      <c r="B5" s="90" t="s">
        <v>71</v>
      </c>
      <c r="C5" s="85">
        <v>61572688.697999999</v>
      </c>
      <c r="D5" s="85">
        <v>61342864.213</v>
      </c>
      <c r="E5" s="86">
        <v>0.99629999999999996</v>
      </c>
      <c r="F5" s="85">
        <v>26548863.004000001</v>
      </c>
      <c r="G5" s="85">
        <v>26450849.07</v>
      </c>
      <c r="H5" s="85">
        <v>12164104.08</v>
      </c>
      <c r="I5" s="85">
        <v>12105316.305</v>
      </c>
      <c r="J5" s="85">
        <v>22859721.614</v>
      </c>
      <c r="K5" s="85">
        <v>22786698.838</v>
      </c>
      <c r="L5" s="23">
        <v>1.9999999999997797E-4</v>
      </c>
    </row>
    <row r="6" spans="1:12" ht="21" customHeight="1" x14ac:dyDescent="0.2">
      <c r="A6" s="45">
        <v>2</v>
      </c>
      <c r="B6" s="90" t="s">
        <v>76</v>
      </c>
      <c r="C6" s="85">
        <v>16416271.988</v>
      </c>
      <c r="D6" s="85">
        <v>16377302.293</v>
      </c>
      <c r="E6" s="86">
        <v>0.99760000000000004</v>
      </c>
      <c r="F6" s="85">
        <v>7441177.2960000001</v>
      </c>
      <c r="G6" s="85">
        <v>7422708.7529999996</v>
      </c>
      <c r="H6" s="85">
        <v>4500681.3339999998</v>
      </c>
      <c r="I6" s="85">
        <v>4493297.3859999999</v>
      </c>
      <c r="J6" s="85">
        <v>4474413.358</v>
      </c>
      <c r="K6" s="85">
        <v>4461296.1540000001</v>
      </c>
      <c r="L6" s="23">
        <v>9.9999999999988987E-5</v>
      </c>
    </row>
    <row r="7" spans="1:12" ht="21" customHeight="1" x14ac:dyDescent="0.2">
      <c r="A7" s="45">
        <v>3</v>
      </c>
      <c r="B7" s="90" t="s">
        <v>72</v>
      </c>
      <c r="C7" s="85">
        <v>5907451.79</v>
      </c>
      <c r="D7" s="85">
        <v>5903251.5269999998</v>
      </c>
      <c r="E7" s="86">
        <v>0.99929999999999997</v>
      </c>
      <c r="F7" s="85">
        <v>3476261.5040000002</v>
      </c>
      <c r="G7" s="85">
        <v>3474364.8849999998</v>
      </c>
      <c r="H7" s="85">
        <v>678766.402</v>
      </c>
      <c r="I7" s="85">
        <v>678454.41899999999</v>
      </c>
      <c r="J7" s="85">
        <v>1752423.8840000001</v>
      </c>
      <c r="K7" s="85">
        <v>1750432.223</v>
      </c>
      <c r="L7" s="23">
        <v>9.9999999999988987E-5</v>
      </c>
    </row>
    <row r="8" spans="1:12" ht="21" customHeight="1" x14ac:dyDescent="0.2">
      <c r="A8" s="45">
        <v>4</v>
      </c>
      <c r="B8" s="90" t="s">
        <v>73</v>
      </c>
      <c r="C8" s="85">
        <v>3724649.7069999999</v>
      </c>
      <c r="D8" s="85">
        <v>3710092.9369999999</v>
      </c>
      <c r="E8" s="86">
        <v>0.99609999999999999</v>
      </c>
      <c r="F8" s="85">
        <v>1529805.1980000001</v>
      </c>
      <c r="G8" s="85">
        <v>1521181.817</v>
      </c>
      <c r="H8" s="85">
        <v>1384251.07</v>
      </c>
      <c r="I8" s="85">
        <v>1381312.558</v>
      </c>
      <c r="J8" s="85">
        <v>810593.43900000001</v>
      </c>
      <c r="K8" s="85">
        <v>807598.56200000003</v>
      </c>
      <c r="L8" s="23">
        <v>9.000000000000119E-4</v>
      </c>
    </row>
    <row r="9" spans="1:12" ht="21" customHeight="1" x14ac:dyDescent="0.2">
      <c r="A9" s="45">
        <v>5</v>
      </c>
      <c r="B9" s="90" t="s">
        <v>74</v>
      </c>
      <c r="C9" s="85">
        <v>14811267.491</v>
      </c>
      <c r="D9" s="85">
        <v>14767503.466</v>
      </c>
      <c r="E9" s="86">
        <v>0.997</v>
      </c>
      <c r="F9" s="85">
        <v>6115015.7240000004</v>
      </c>
      <c r="G9" s="85">
        <v>6104433.6940000001</v>
      </c>
      <c r="H9" s="85">
        <v>4897093.13</v>
      </c>
      <c r="I9" s="85">
        <v>4884913.1670000004</v>
      </c>
      <c r="J9" s="85">
        <v>3799158.6370000001</v>
      </c>
      <c r="K9" s="85">
        <v>3778156.605</v>
      </c>
      <c r="L9" s="23">
        <v>8.0000000000002292E-4</v>
      </c>
    </row>
    <row r="10" spans="1:12" ht="21" customHeight="1" x14ac:dyDescent="0.2">
      <c r="A10" s="45">
        <v>6</v>
      </c>
      <c r="B10" s="90" t="s">
        <v>75</v>
      </c>
      <c r="C10" s="85">
        <v>12752031.457</v>
      </c>
      <c r="D10" s="85">
        <v>12705879.981000001</v>
      </c>
      <c r="E10" s="86">
        <v>0.99639999999999995</v>
      </c>
      <c r="F10" s="85">
        <v>2352386.9900000002</v>
      </c>
      <c r="G10" s="85">
        <v>2351078.5869999998</v>
      </c>
      <c r="H10" s="85">
        <v>3440280.2829999998</v>
      </c>
      <c r="I10" s="85">
        <v>3418760.8259999999</v>
      </c>
      <c r="J10" s="85">
        <v>6959364.1840000004</v>
      </c>
      <c r="K10" s="85">
        <v>6936040.568</v>
      </c>
      <c r="L10" s="23">
        <v>1.6999999999999238E-3</v>
      </c>
    </row>
    <row r="11" spans="1:12" ht="21" customHeight="1" x14ac:dyDescent="0.2">
      <c r="A11" s="45">
        <v>7</v>
      </c>
      <c r="B11" s="90" t="s">
        <v>77</v>
      </c>
      <c r="C11" s="85">
        <v>4614711.8619999997</v>
      </c>
      <c r="D11" s="85">
        <v>4581959.7549999999</v>
      </c>
      <c r="E11" s="86">
        <v>0.9929</v>
      </c>
      <c r="F11" s="85">
        <v>3295138.1749999998</v>
      </c>
      <c r="G11" s="85">
        <v>3269999.9019999998</v>
      </c>
      <c r="H11" s="85">
        <v>313673.07799999998</v>
      </c>
      <c r="I11" s="85">
        <v>309820.342</v>
      </c>
      <c r="J11" s="85">
        <v>1005900.6090000001</v>
      </c>
      <c r="K11" s="85">
        <v>1002139.5110000001</v>
      </c>
      <c r="L11" s="23">
        <v>9.000000000000119E-4</v>
      </c>
    </row>
    <row r="12" spans="1:12" ht="21" customHeight="1" x14ac:dyDescent="0.2">
      <c r="A12" s="45">
        <v>8</v>
      </c>
      <c r="B12" s="90" t="s">
        <v>78</v>
      </c>
      <c r="C12" s="85">
        <v>7492841.1459999997</v>
      </c>
      <c r="D12" s="85">
        <v>7483671.5999999996</v>
      </c>
      <c r="E12" s="86">
        <v>0.99880000000000002</v>
      </c>
      <c r="F12" s="85">
        <v>4466044.699</v>
      </c>
      <c r="G12" s="85">
        <v>4462180.6770000001</v>
      </c>
      <c r="H12" s="85">
        <v>1972907.541</v>
      </c>
      <c r="I12" s="85">
        <v>1971379.0889999999</v>
      </c>
      <c r="J12" s="85">
        <v>1053888.906</v>
      </c>
      <c r="K12" s="85">
        <v>1050111.834</v>
      </c>
      <c r="L12" s="23">
        <v>4.0000000000006697E-4</v>
      </c>
    </row>
    <row r="13" spans="1:12" ht="21" customHeight="1" x14ac:dyDescent="0.2">
      <c r="A13" s="45">
        <v>9</v>
      </c>
      <c r="B13" s="90" t="s">
        <v>79</v>
      </c>
      <c r="C13" s="85">
        <v>6777048.0729999999</v>
      </c>
      <c r="D13" s="85">
        <v>6753531.5710000005</v>
      </c>
      <c r="E13" s="86">
        <v>0.99650000000000005</v>
      </c>
      <c r="F13" s="85">
        <v>3709568.7659999998</v>
      </c>
      <c r="G13" s="85">
        <v>3704289.5729999999</v>
      </c>
      <c r="H13" s="85">
        <v>893764.04700000002</v>
      </c>
      <c r="I13" s="85">
        <v>892341.79599999997</v>
      </c>
      <c r="J13" s="85">
        <v>2173715.2599999998</v>
      </c>
      <c r="K13" s="85">
        <v>2156900.202</v>
      </c>
      <c r="L13" s="23">
        <v>4.0000000000006697E-4</v>
      </c>
    </row>
    <row r="14" spans="1:12" ht="21" customHeight="1" x14ac:dyDescent="0.2">
      <c r="A14" s="45">
        <v>10</v>
      </c>
      <c r="B14" s="90" t="s">
        <v>80</v>
      </c>
      <c r="C14" s="85">
        <v>13526711.887</v>
      </c>
      <c r="D14" s="85">
        <v>13487923.998</v>
      </c>
      <c r="E14" s="86">
        <v>0.99709999999999999</v>
      </c>
      <c r="F14" s="85">
        <v>2754145.7340000002</v>
      </c>
      <c r="G14" s="85">
        <v>2744766.9079999998</v>
      </c>
      <c r="H14" s="85">
        <v>4780661.9369999999</v>
      </c>
      <c r="I14" s="85">
        <v>4769099.4869999997</v>
      </c>
      <c r="J14" s="85">
        <v>5991904.216</v>
      </c>
      <c r="K14" s="85">
        <v>5974057.6030000001</v>
      </c>
      <c r="L14" s="23">
        <v>-2.9999999999996696E-4</v>
      </c>
    </row>
    <row r="15" spans="1:12" ht="21" customHeight="1" x14ac:dyDescent="0.2">
      <c r="A15" s="45">
        <v>11</v>
      </c>
      <c r="B15" s="90" t="s">
        <v>88</v>
      </c>
      <c r="C15" s="85">
        <v>3648119.6129999999</v>
      </c>
      <c r="D15" s="85">
        <v>3641042.55</v>
      </c>
      <c r="E15" s="86">
        <v>0.99809999999999999</v>
      </c>
      <c r="F15" s="85">
        <v>2226752.0750000002</v>
      </c>
      <c r="G15" s="85">
        <v>2224916.4029999999</v>
      </c>
      <c r="H15" s="85">
        <v>1185473.067</v>
      </c>
      <c r="I15" s="85">
        <v>1180589.1740000001</v>
      </c>
      <c r="J15" s="85">
        <v>235894.47099999999</v>
      </c>
      <c r="K15" s="85">
        <v>235536.973</v>
      </c>
      <c r="L15" s="23">
        <v>2.9999999999996696E-4</v>
      </c>
    </row>
    <row r="16" spans="1:12" ht="21" customHeight="1" x14ac:dyDescent="0.2">
      <c r="A16" s="45">
        <v>12</v>
      </c>
      <c r="B16" s="90" t="s">
        <v>83</v>
      </c>
      <c r="C16" s="85">
        <v>8850767.2149999999</v>
      </c>
      <c r="D16" s="85">
        <v>8818473.8269999996</v>
      </c>
      <c r="E16" s="86">
        <v>0.99639999999999995</v>
      </c>
      <c r="F16" s="85">
        <v>5002772.9079999998</v>
      </c>
      <c r="G16" s="85">
        <v>4983366.2130000005</v>
      </c>
      <c r="H16" s="85">
        <v>2322396.318</v>
      </c>
      <c r="I16" s="85">
        <v>2312885.5350000001</v>
      </c>
      <c r="J16" s="85">
        <v>1525597.9890000001</v>
      </c>
      <c r="K16" s="85">
        <v>1522222.0789999999</v>
      </c>
      <c r="L16" s="51">
        <v>2.9999999999996696E-4</v>
      </c>
    </row>
    <row r="17" spans="1:12" ht="21" customHeight="1" x14ac:dyDescent="0.2">
      <c r="A17" s="45">
        <v>13</v>
      </c>
      <c r="B17" s="90" t="s">
        <v>81</v>
      </c>
      <c r="C17" s="85">
        <v>14427458.994999999</v>
      </c>
      <c r="D17" s="85">
        <v>14323934.117000001</v>
      </c>
      <c r="E17" s="86">
        <v>0.99280000000000002</v>
      </c>
      <c r="F17" s="85">
        <v>7945908.3959999997</v>
      </c>
      <c r="G17" s="85">
        <v>7899576.193</v>
      </c>
      <c r="H17" s="85">
        <v>3045330.0150000001</v>
      </c>
      <c r="I17" s="85">
        <v>3021656.7549999999</v>
      </c>
      <c r="J17" s="85">
        <v>3436220.5839999998</v>
      </c>
      <c r="K17" s="85">
        <v>3402701.1690000002</v>
      </c>
      <c r="L17" s="23">
        <v>9.9999999999988987E-5</v>
      </c>
    </row>
    <row r="18" spans="1:12" s="34" customFormat="1" ht="21" customHeight="1" x14ac:dyDescent="0.2">
      <c r="A18" s="46">
        <v>14</v>
      </c>
      <c r="B18" s="90" t="s">
        <v>85</v>
      </c>
      <c r="C18" s="85">
        <v>11422325.982000001</v>
      </c>
      <c r="D18" s="85">
        <v>11346212.318</v>
      </c>
      <c r="E18" s="86">
        <v>0.99329999999999996</v>
      </c>
      <c r="F18" s="85">
        <v>7250524.523</v>
      </c>
      <c r="G18" s="85">
        <v>7222420.2599999998</v>
      </c>
      <c r="H18" s="85">
        <v>1583557.5379999999</v>
      </c>
      <c r="I18" s="85">
        <v>1576200.814</v>
      </c>
      <c r="J18" s="85">
        <v>2588243.9210000001</v>
      </c>
      <c r="K18" s="85">
        <v>2547591.2439999999</v>
      </c>
      <c r="L18" s="51">
        <v>-9.9999999999988987E-5</v>
      </c>
    </row>
    <row r="19" spans="1:12" s="34" customFormat="1" ht="21" customHeight="1" x14ac:dyDescent="0.2">
      <c r="A19" s="46">
        <v>15</v>
      </c>
      <c r="B19" s="90" t="s">
        <v>86</v>
      </c>
      <c r="C19" s="85">
        <v>4759543.1440000003</v>
      </c>
      <c r="D19" s="85">
        <v>4677464.9400000004</v>
      </c>
      <c r="E19" s="86">
        <v>0.98280000000000001</v>
      </c>
      <c r="F19" s="85">
        <v>2041602.014</v>
      </c>
      <c r="G19" s="85">
        <v>1990813.101</v>
      </c>
      <c r="H19" s="85">
        <v>271517.739</v>
      </c>
      <c r="I19" s="85">
        <v>269418.54599999997</v>
      </c>
      <c r="J19" s="85">
        <v>2446423.3909999998</v>
      </c>
      <c r="K19" s="85">
        <v>2417233.2930000001</v>
      </c>
      <c r="L19" s="23">
        <v>3.0000000000000027E-3</v>
      </c>
    </row>
    <row r="20" spans="1:12" ht="21" customHeight="1" x14ac:dyDescent="0.2">
      <c r="A20" s="45">
        <v>16</v>
      </c>
      <c r="B20" s="90" t="s">
        <v>89</v>
      </c>
      <c r="C20" s="85">
        <v>8295617.3550000004</v>
      </c>
      <c r="D20" s="85">
        <v>8095049.574</v>
      </c>
      <c r="E20" s="86">
        <v>0.9758</v>
      </c>
      <c r="F20" s="85">
        <v>2441120.0529999998</v>
      </c>
      <c r="G20" s="85">
        <v>2281536.378</v>
      </c>
      <c r="H20" s="85">
        <v>5592567.3739999998</v>
      </c>
      <c r="I20" s="85">
        <v>5553845.227</v>
      </c>
      <c r="J20" s="85">
        <v>261929.92800000001</v>
      </c>
      <c r="K20" s="85">
        <v>259667.96900000001</v>
      </c>
      <c r="L20" s="23">
        <v>5.6000000000000494E-3</v>
      </c>
    </row>
    <row r="21" spans="1:12" ht="21" customHeight="1" x14ac:dyDescent="0.2">
      <c r="A21" s="45">
        <v>17</v>
      </c>
      <c r="B21" s="90" t="s">
        <v>90</v>
      </c>
      <c r="C21" s="85">
        <v>7259961.8190000001</v>
      </c>
      <c r="D21" s="85">
        <v>7037407.9510000004</v>
      </c>
      <c r="E21" s="86">
        <v>0.96930000000000005</v>
      </c>
      <c r="F21" s="85">
        <v>3002814.4419999998</v>
      </c>
      <c r="G21" s="85">
        <v>2854300.9449999998</v>
      </c>
      <c r="H21" s="85">
        <v>4041037.801</v>
      </c>
      <c r="I21" s="85">
        <v>3968991.9879999999</v>
      </c>
      <c r="J21" s="85">
        <v>216109.576</v>
      </c>
      <c r="K21" s="85">
        <v>214115.01800000001</v>
      </c>
      <c r="L21" s="23">
        <v>3.5000000000000586E-3</v>
      </c>
    </row>
    <row r="22" spans="1:12" ht="21" customHeight="1" x14ac:dyDescent="0.2">
      <c r="A22" s="45">
        <v>18</v>
      </c>
      <c r="B22" s="90" t="s">
        <v>91</v>
      </c>
      <c r="C22" s="85">
        <v>6818144.2970000003</v>
      </c>
      <c r="D22" s="85">
        <v>6787696.3700000001</v>
      </c>
      <c r="E22" s="86">
        <v>0.99550000000000005</v>
      </c>
      <c r="F22" s="85">
        <v>3988904.5</v>
      </c>
      <c r="G22" s="85">
        <v>3976163.818</v>
      </c>
      <c r="H22" s="85">
        <v>1183995.7930000001</v>
      </c>
      <c r="I22" s="85">
        <v>1180360.449</v>
      </c>
      <c r="J22" s="85">
        <v>1645244.004</v>
      </c>
      <c r="K22" s="85">
        <v>1631172.1029999999</v>
      </c>
      <c r="L22" s="23">
        <v>-6.9999999999992291E-4</v>
      </c>
    </row>
    <row r="23" spans="1:12" ht="21" customHeight="1" x14ac:dyDescent="0.2">
      <c r="A23" s="45">
        <v>19</v>
      </c>
      <c r="B23" s="84" t="s">
        <v>84</v>
      </c>
      <c r="C23" s="87">
        <v>4615266.49</v>
      </c>
      <c r="D23" s="87">
        <v>4593686.9289999995</v>
      </c>
      <c r="E23" s="88">
        <v>0.99529999999999996</v>
      </c>
      <c r="F23" s="87">
        <v>2396319.7680000002</v>
      </c>
      <c r="G23" s="87">
        <v>2386182.1779999998</v>
      </c>
      <c r="H23" s="87">
        <v>1029798.797</v>
      </c>
      <c r="I23" s="87">
        <v>1028495.885</v>
      </c>
      <c r="J23" s="87">
        <v>1189147.925</v>
      </c>
      <c r="K23" s="87">
        <v>1179008.8659999999</v>
      </c>
      <c r="L23" s="23">
        <v>-2.00000000000089E-4</v>
      </c>
    </row>
    <row r="24" spans="1:12" ht="21" customHeight="1" x14ac:dyDescent="0.2">
      <c r="A24" s="45">
        <v>20</v>
      </c>
      <c r="B24" s="90" t="s">
        <v>87</v>
      </c>
      <c r="C24" s="85">
        <v>9310648.5529999994</v>
      </c>
      <c r="D24" s="85">
        <v>9273935.5470000003</v>
      </c>
      <c r="E24" s="86">
        <v>0.99609999999999999</v>
      </c>
      <c r="F24" s="85">
        <v>5034850.0180000002</v>
      </c>
      <c r="G24" s="85">
        <v>5015088.83</v>
      </c>
      <c r="H24" s="85">
        <v>3258378.0619999999</v>
      </c>
      <c r="I24" s="85">
        <v>3247914.34</v>
      </c>
      <c r="J24" s="85">
        <v>1017420.473</v>
      </c>
      <c r="K24" s="85">
        <v>1010932.377</v>
      </c>
      <c r="L24" s="23">
        <v>9.000000000000119E-4</v>
      </c>
    </row>
    <row r="25" spans="1:12" ht="21" customHeight="1" x14ac:dyDescent="0.2">
      <c r="A25" s="47">
        <v>21</v>
      </c>
      <c r="B25" s="107" t="s">
        <v>82</v>
      </c>
      <c r="C25" s="87">
        <v>9654384.6260000002</v>
      </c>
      <c r="D25" s="87">
        <v>9623542.3780000005</v>
      </c>
      <c r="E25" s="86">
        <v>0.99680000000000002</v>
      </c>
      <c r="F25" s="87">
        <v>2503572.4339999999</v>
      </c>
      <c r="G25" s="87">
        <v>2500202.46</v>
      </c>
      <c r="H25" s="87">
        <v>1977883.3970000001</v>
      </c>
      <c r="I25" s="87">
        <v>1972239.523</v>
      </c>
      <c r="J25" s="87">
        <v>5172928.7949999999</v>
      </c>
      <c r="K25" s="87">
        <v>5151100.3949999996</v>
      </c>
      <c r="L25" s="23">
        <v>-7.0000000000003393E-4</v>
      </c>
    </row>
    <row r="26" spans="1:12" ht="21" customHeight="1" x14ac:dyDescent="0.2">
      <c r="A26" s="45">
        <v>22</v>
      </c>
      <c r="B26" s="90" t="s">
        <v>92</v>
      </c>
      <c r="C26" s="89">
        <v>236657912.18799999</v>
      </c>
      <c r="D26" s="89">
        <v>235332427.84200001</v>
      </c>
      <c r="E26" s="86">
        <v>0.99439915473881546</v>
      </c>
      <c r="F26" s="85">
        <v>105523548.221</v>
      </c>
      <c r="G26" s="85">
        <v>104840420.645</v>
      </c>
      <c r="H26" s="85">
        <v>60518118.803000003</v>
      </c>
      <c r="I26" s="85">
        <v>60217293.611000001</v>
      </c>
      <c r="J26" s="85">
        <v>70616245.164000005</v>
      </c>
      <c r="K26" s="85">
        <v>70274713.585999995</v>
      </c>
      <c r="L26" s="23">
        <v>2.5242318558849064E-4</v>
      </c>
    </row>
    <row r="27" spans="1:12" x14ac:dyDescent="0.2">
      <c r="F27" s="15"/>
    </row>
  </sheetData>
  <autoFilter ref="A4:L26" xr:uid="{00000000-0001-0000-0400-000000000000}"/>
  <sortState xmlns:xlrd2="http://schemas.microsoft.com/office/spreadsheetml/2017/richdata2" ref="B5:K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1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76FD0-DD02-4914-8B4E-690B9DFCB24C}">
  <dimension ref="A1:L25"/>
  <sheetViews>
    <sheetView zoomScale="110" zoomScaleNormal="110" workbookViewId="0">
      <pane ySplit="3" topLeftCell="A4" activePane="bottomLeft" state="frozen"/>
      <selection pane="bottomLeft" activeCell="M14" sqref="M14"/>
    </sheetView>
  </sheetViews>
  <sheetFormatPr defaultRowHeight="14.25" x14ac:dyDescent="0.2"/>
  <cols>
    <col min="2" max="2" width="19.25" bestFit="1" customWidth="1"/>
    <col min="3" max="3" width="21.375" customWidth="1"/>
    <col min="4" max="5" width="19.25" bestFit="1" customWidth="1"/>
    <col min="6" max="6" width="14.125" customWidth="1"/>
  </cols>
  <sheetData>
    <row r="1" spans="1:12" ht="20.100000000000001" customHeight="1" x14ac:dyDescent="0.2">
      <c r="A1" s="19" t="s">
        <v>126</v>
      </c>
    </row>
    <row r="2" spans="1:12" ht="39.950000000000003" customHeight="1" x14ac:dyDescent="0.2">
      <c r="A2" s="4" t="s">
        <v>157</v>
      </c>
      <c r="B2" s="93"/>
      <c r="C2" s="93"/>
      <c r="D2" s="93"/>
      <c r="E2" s="93"/>
      <c r="F2" s="93"/>
      <c r="G2" s="93"/>
      <c r="H2" s="93"/>
    </row>
    <row r="3" spans="1:12" ht="24.75" customHeight="1" x14ac:dyDescent="0.2">
      <c r="A3" s="92" t="s">
        <v>123</v>
      </c>
      <c r="B3" s="92" t="s">
        <v>128</v>
      </c>
      <c r="C3" s="92" t="s">
        <v>129</v>
      </c>
      <c r="D3" s="92" t="s">
        <v>130</v>
      </c>
      <c r="E3" s="92" t="s">
        <v>131</v>
      </c>
      <c r="F3" s="95" t="s">
        <v>141</v>
      </c>
      <c r="G3" s="44" t="s">
        <v>142</v>
      </c>
      <c r="H3" s="44" t="s">
        <v>132</v>
      </c>
    </row>
    <row r="4" spans="1:12" ht="21" customHeight="1" x14ac:dyDescent="0.2">
      <c r="A4" s="94">
        <v>1</v>
      </c>
      <c r="B4" s="102" t="s">
        <v>71</v>
      </c>
      <c r="C4" s="94">
        <v>20</v>
      </c>
      <c r="D4" s="94">
        <v>4</v>
      </c>
      <c r="E4" s="94">
        <v>49</v>
      </c>
      <c r="F4" s="94">
        <f>C4+D4+E4</f>
        <v>73</v>
      </c>
      <c r="G4" s="104">
        <f>(F4/上线率!C5)*100%</f>
        <v>6.5831003697357738E-3</v>
      </c>
      <c r="H4" s="104">
        <v>1.0961319198043613E-3</v>
      </c>
      <c r="I4" s="101"/>
    </row>
    <row r="5" spans="1:12" ht="21" customHeight="1" x14ac:dyDescent="0.2">
      <c r="A5" s="94">
        <v>2</v>
      </c>
      <c r="B5" s="102" t="s">
        <v>76</v>
      </c>
      <c r="C5" s="94">
        <v>12</v>
      </c>
      <c r="D5" s="94">
        <v>7</v>
      </c>
      <c r="E5" s="94">
        <v>24</v>
      </c>
      <c r="F5" s="94">
        <f t="shared" ref="F5:F25" si="0">C5+D5+E5</f>
        <v>43</v>
      </c>
      <c r="G5" s="104">
        <f>(F5/上线率!C6)*100%</f>
        <v>1.6570327552986513E-2</v>
      </c>
      <c r="H5" s="104">
        <v>8.5397348187608926E-3</v>
      </c>
      <c r="I5" s="101"/>
    </row>
    <row r="6" spans="1:12" ht="21" customHeight="1" x14ac:dyDescent="0.2">
      <c r="A6" s="94">
        <v>3</v>
      </c>
      <c r="B6" s="102" t="s">
        <v>72</v>
      </c>
      <c r="C6" s="94">
        <v>52</v>
      </c>
      <c r="D6" s="94">
        <v>12</v>
      </c>
      <c r="E6" s="94">
        <v>2</v>
      </c>
      <c r="F6" s="94">
        <f t="shared" si="0"/>
        <v>66</v>
      </c>
      <c r="G6" s="104">
        <f>(F6/上线率!C7)*100%</f>
        <v>7.0138150903294366E-2</v>
      </c>
      <c r="H6" s="104">
        <v>6.3693467766881909E-2</v>
      </c>
      <c r="I6" s="101"/>
    </row>
    <row r="7" spans="1:12" ht="21" customHeight="1" x14ac:dyDescent="0.2">
      <c r="A7" s="94">
        <v>4</v>
      </c>
      <c r="B7" s="102" t="s">
        <v>73</v>
      </c>
      <c r="C7" s="94">
        <v>13</v>
      </c>
      <c r="D7" s="94">
        <v>7</v>
      </c>
      <c r="E7" s="94">
        <v>3</v>
      </c>
      <c r="F7" s="94">
        <f t="shared" si="0"/>
        <v>23</v>
      </c>
      <c r="G7" s="104">
        <f>(F7/上线率!C8)*100%</f>
        <v>2.4312896405919663E-2</v>
      </c>
      <c r="H7" s="104">
        <v>-7.7347496519362263E-5</v>
      </c>
      <c r="I7" s="101"/>
    </row>
    <row r="8" spans="1:12" ht="21" customHeight="1" x14ac:dyDescent="0.2">
      <c r="A8" s="94">
        <v>5</v>
      </c>
      <c r="B8" s="102" t="s">
        <v>74</v>
      </c>
      <c r="C8" s="94">
        <v>37</v>
      </c>
      <c r="D8" s="94">
        <v>26</v>
      </c>
      <c r="E8" s="94">
        <v>37</v>
      </c>
      <c r="F8" s="94">
        <f t="shared" si="0"/>
        <v>100</v>
      </c>
      <c r="G8" s="104">
        <f>(F8/上线率!C9)*100%</f>
        <v>4.0176777822418644E-2</v>
      </c>
      <c r="H8" s="104">
        <v>9.3890928963890549E-3</v>
      </c>
      <c r="I8" s="101"/>
    </row>
    <row r="9" spans="1:12" ht="21" customHeight="1" x14ac:dyDescent="0.2">
      <c r="A9" s="94">
        <v>6</v>
      </c>
      <c r="B9" s="102" t="s">
        <v>75</v>
      </c>
      <c r="C9" s="94">
        <v>1</v>
      </c>
      <c r="D9" s="94">
        <v>16</v>
      </c>
      <c r="E9" s="94">
        <v>30</v>
      </c>
      <c r="F9" s="94">
        <f t="shared" si="0"/>
        <v>47</v>
      </c>
      <c r="G9" s="104">
        <f>(F9/上线率!C10)*100%</f>
        <v>2.1095152603231599E-2</v>
      </c>
      <c r="H9" s="104">
        <v>1.4856293423195948E-2</v>
      </c>
      <c r="I9" s="101"/>
    </row>
    <row r="10" spans="1:12" ht="21" customHeight="1" x14ac:dyDescent="0.2">
      <c r="A10" s="94">
        <v>7</v>
      </c>
      <c r="B10" s="102" t="s">
        <v>77</v>
      </c>
      <c r="C10" s="94">
        <v>10</v>
      </c>
      <c r="D10" s="94">
        <v>0</v>
      </c>
      <c r="E10" s="94">
        <v>7</v>
      </c>
      <c r="F10" s="94">
        <f t="shared" si="0"/>
        <v>17</v>
      </c>
      <c r="G10" s="104">
        <f>(F10/上线率!C11)*100%</f>
        <v>2.2727272727272728E-2</v>
      </c>
      <c r="H10" s="104">
        <v>-1.696065128900949E-3</v>
      </c>
      <c r="I10" s="101"/>
      <c r="L10" s="101"/>
    </row>
    <row r="11" spans="1:12" ht="21" customHeight="1" x14ac:dyDescent="0.2">
      <c r="A11" s="94">
        <v>8</v>
      </c>
      <c r="B11" s="102" t="s">
        <v>78</v>
      </c>
      <c r="C11" s="94">
        <v>1</v>
      </c>
      <c r="D11" s="94">
        <v>0</v>
      </c>
      <c r="E11" s="94">
        <v>4</v>
      </c>
      <c r="F11" s="94">
        <f t="shared" si="0"/>
        <v>5</v>
      </c>
      <c r="G11" s="104">
        <f>(F11/上线率!C12)*100%</f>
        <v>3.8729666924864447E-3</v>
      </c>
      <c r="H11" s="104">
        <v>-2.4015431114351236E-3</v>
      </c>
      <c r="I11" s="101"/>
    </row>
    <row r="12" spans="1:12" ht="21" customHeight="1" x14ac:dyDescent="0.2">
      <c r="A12" s="94">
        <v>9</v>
      </c>
      <c r="B12" s="102" t="s">
        <v>79</v>
      </c>
      <c r="C12" s="94">
        <v>0</v>
      </c>
      <c r="D12" s="94">
        <v>4</v>
      </c>
      <c r="E12" s="94">
        <v>5</v>
      </c>
      <c r="F12" s="94">
        <f t="shared" si="0"/>
        <v>9</v>
      </c>
      <c r="G12" s="104">
        <f>(F12/上线率!C13)*100%</f>
        <v>8.0213903743315516E-3</v>
      </c>
      <c r="H12" s="104">
        <v>1.7093975880375931E-3</v>
      </c>
      <c r="I12" s="101"/>
    </row>
    <row r="13" spans="1:12" ht="21" customHeight="1" x14ac:dyDescent="0.2">
      <c r="A13" s="94">
        <v>10</v>
      </c>
      <c r="B13" s="102" t="s">
        <v>80</v>
      </c>
      <c r="C13" s="94">
        <v>7</v>
      </c>
      <c r="D13" s="94">
        <v>38</v>
      </c>
      <c r="E13" s="94">
        <v>8</v>
      </c>
      <c r="F13" s="94">
        <f t="shared" si="0"/>
        <v>53</v>
      </c>
      <c r="G13" s="104">
        <f>(F13/上线率!C14)*100%</f>
        <v>2.1448806151355727E-2</v>
      </c>
      <c r="H13" s="104">
        <v>1.6157800860350437E-2</v>
      </c>
      <c r="I13" s="101"/>
    </row>
    <row r="14" spans="1:12" ht="21" customHeight="1" x14ac:dyDescent="0.2">
      <c r="A14" s="94">
        <v>11</v>
      </c>
      <c r="B14" s="102" t="s">
        <v>88</v>
      </c>
      <c r="C14" s="94">
        <v>0</v>
      </c>
      <c r="D14" s="94">
        <v>1</v>
      </c>
      <c r="E14" s="94">
        <v>0</v>
      </c>
      <c r="F14" s="94">
        <f t="shared" si="0"/>
        <v>1</v>
      </c>
      <c r="G14" s="104">
        <f>(F14/上线率!C15)*100%</f>
        <v>1.8867924528301887E-3</v>
      </c>
      <c r="H14" s="104">
        <v>1.8867924528301887E-3</v>
      </c>
      <c r="I14" s="101"/>
    </row>
    <row r="15" spans="1:12" ht="21" customHeight="1" x14ac:dyDescent="0.2">
      <c r="A15" s="94">
        <v>12</v>
      </c>
      <c r="B15" s="102" t="s">
        <v>83</v>
      </c>
      <c r="C15" s="94">
        <v>8</v>
      </c>
      <c r="D15" s="94">
        <v>39</v>
      </c>
      <c r="E15" s="94">
        <v>1</v>
      </c>
      <c r="F15" s="94">
        <f t="shared" si="0"/>
        <v>48</v>
      </c>
      <c r="G15" s="104">
        <f>(F15/上线率!C16)*100%</f>
        <v>2.5559105431309903E-2</v>
      </c>
      <c r="H15" s="104">
        <v>9.4127114592969865E-3</v>
      </c>
      <c r="I15" s="101"/>
    </row>
    <row r="16" spans="1:12" ht="21" customHeight="1" x14ac:dyDescent="0.2">
      <c r="A16" s="94">
        <v>13</v>
      </c>
      <c r="B16" s="103" t="s">
        <v>81</v>
      </c>
      <c r="C16" s="94">
        <v>6</v>
      </c>
      <c r="D16" s="94">
        <v>5</v>
      </c>
      <c r="E16" s="94">
        <v>12</v>
      </c>
      <c r="F16" s="94">
        <f t="shared" si="0"/>
        <v>23</v>
      </c>
      <c r="G16" s="104">
        <f>(F16/上线率!C17)*100%</f>
        <v>9.8458904109589036E-3</v>
      </c>
      <c r="H16" s="104">
        <v>2.5778271360550982E-3</v>
      </c>
      <c r="I16" s="101"/>
    </row>
    <row r="17" spans="1:9" ht="21" customHeight="1" x14ac:dyDescent="0.2">
      <c r="A17" s="94">
        <v>14</v>
      </c>
      <c r="B17" s="102" t="s">
        <v>85</v>
      </c>
      <c r="C17" s="94">
        <v>12</v>
      </c>
      <c r="D17" s="94">
        <v>6</v>
      </c>
      <c r="E17" s="94">
        <v>24</v>
      </c>
      <c r="F17" s="94">
        <f t="shared" si="0"/>
        <v>42</v>
      </c>
      <c r="G17" s="104">
        <f>(F17/上线率!C18)*100%</f>
        <v>2.3268698060941829E-2</v>
      </c>
      <c r="H17" s="104">
        <v>3.5534735264401845E-3</v>
      </c>
      <c r="I17" s="101"/>
    </row>
    <row r="18" spans="1:9" ht="21" customHeight="1" x14ac:dyDescent="0.2">
      <c r="A18" s="94">
        <v>15</v>
      </c>
      <c r="B18" s="102" t="s">
        <v>86</v>
      </c>
      <c r="C18" s="94">
        <v>3</v>
      </c>
      <c r="D18" s="94">
        <v>0</v>
      </c>
      <c r="E18" s="94">
        <v>12</v>
      </c>
      <c r="F18" s="94">
        <f t="shared" si="0"/>
        <v>15</v>
      </c>
      <c r="G18" s="104">
        <f>(F18/上线率!C19)*100%</f>
        <v>1.9206145966709345E-2</v>
      </c>
      <c r="H18" s="104">
        <v>-3.7237903390231371E-3</v>
      </c>
      <c r="I18" s="101"/>
    </row>
    <row r="19" spans="1:9" ht="21" customHeight="1" x14ac:dyDescent="0.2">
      <c r="A19" s="94">
        <v>16</v>
      </c>
      <c r="B19" s="102" t="s">
        <v>89</v>
      </c>
      <c r="C19" s="94">
        <v>6</v>
      </c>
      <c r="D19" s="94">
        <v>30</v>
      </c>
      <c r="E19" s="94">
        <v>1</v>
      </c>
      <c r="F19" s="94">
        <f t="shared" si="0"/>
        <v>37</v>
      </c>
      <c r="G19" s="104">
        <f>(F19/上线率!C20)*100%</f>
        <v>2.0601336302895321E-2</v>
      </c>
      <c r="H19" s="104">
        <v>1.7069847191653414E-2</v>
      </c>
      <c r="I19" s="101"/>
    </row>
    <row r="20" spans="1:9" ht="21" customHeight="1" x14ac:dyDescent="0.2">
      <c r="A20" s="94">
        <v>17</v>
      </c>
      <c r="B20" s="102" t="s">
        <v>90</v>
      </c>
      <c r="C20" s="94">
        <v>1</v>
      </c>
      <c r="D20" s="94">
        <v>6</v>
      </c>
      <c r="E20" s="94">
        <v>2</v>
      </c>
      <c r="F20" s="94">
        <f t="shared" si="0"/>
        <v>9</v>
      </c>
      <c r="G20" s="104">
        <f>(F20/上线率!C21)*100%</f>
        <v>5.2600818234950324E-3</v>
      </c>
      <c r="H20" s="104">
        <v>-2.954737320605234E-4</v>
      </c>
      <c r="I20" s="101"/>
    </row>
    <row r="21" spans="1:9" ht="21" customHeight="1" x14ac:dyDescent="0.2">
      <c r="A21" s="94">
        <v>18</v>
      </c>
      <c r="B21" s="102" t="s">
        <v>91</v>
      </c>
      <c r="C21" s="94">
        <v>57</v>
      </c>
      <c r="D21" s="94">
        <v>24</v>
      </c>
      <c r="E21" s="94">
        <v>4</v>
      </c>
      <c r="F21" s="94">
        <f t="shared" si="0"/>
        <v>85</v>
      </c>
      <c r="G21" s="104">
        <f>(F21/上线率!C22)*100%</f>
        <v>5.4768041237113402E-2</v>
      </c>
      <c r="H21" s="104">
        <v>4.3877586400470223E-2</v>
      </c>
      <c r="I21" s="101"/>
    </row>
    <row r="22" spans="1:9" ht="21" customHeight="1" x14ac:dyDescent="0.2">
      <c r="A22" s="94">
        <v>19</v>
      </c>
      <c r="B22" s="102" t="s">
        <v>84</v>
      </c>
      <c r="C22" s="94">
        <v>1</v>
      </c>
      <c r="D22" s="94">
        <v>5</v>
      </c>
      <c r="E22" s="94">
        <v>4</v>
      </c>
      <c r="F22" s="94">
        <f t="shared" si="0"/>
        <v>10</v>
      </c>
      <c r="G22" s="104">
        <f>(F22/上线率!C23)*100%</f>
        <v>1.1013215859030838E-2</v>
      </c>
      <c r="H22" s="104">
        <v>1.024314638165132E-3</v>
      </c>
      <c r="I22" s="101"/>
    </row>
    <row r="23" spans="1:9" ht="21" customHeight="1" x14ac:dyDescent="0.2">
      <c r="A23" s="94">
        <v>20</v>
      </c>
      <c r="B23" s="102" t="s">
        <v>87</v>
      </c>
      <c r="C23" s="94">
        <v>1</v>
      </c>
      <c r="D23" s="94">
        <v>4</v>
      </c>
      <c r="E23" s="94">
        <v>0</v>
      </c>
      <c r="F23" s="94">
        <f t="shared" si="0"/>
        <v>5</v>
      </c>
      <c r="G23" s="104">
        <f>(F23/上线率!C24)*100%</f>
        <v>3.2278889606197547E-3</v>
      </c>
      <c r="H23" s="104">
        <v>-2.6086869148666267E-3</v>
      </c>
      <c r="I23" s="101"/>
    </row>
    <row r="24" spans="1:9" ht="21" customHeight="1" x14ac:dyDescent="0.2">
      <c r="A24" s="94">
        <v>21</v>
      </c>
      <c r="B24" s="102" t="s">
        <v>82</v>
      </c>
      <c r="C24" s="94">
        <v>5</v>
      </c>
      <c r="D24" s="94">
        <v>1</v>
      </c>
      <c r="E24" s="94">
        <v>29</v>
      </c>
      <c r="F24" s="94">
        <f t="shared" si="0"/>
        <v>35</v>
      </c>
      <c r="G24" s="104">
        <f>(F24/上线率!C25)*100%</f>
        <v>1.6738402678144429E-2</v>
      </c>
      <c r="H24" s="104">
        <v>3.5286050946973027E-4</v>
      </c>
      <c r="I24" s="101"/>
    </row>
    <row r="25" spans="1:9" ht="21" customHeight="1" x14ac:dyDescent="0.2">
      <c r="A25" s="94">
        <v>22</v>
      </c>
      <c r="B25" s="102" t="s">
        <v>92</v>
      </c>
      <c r="C25" s="94">
        <v>253</v>
      </c>
      <c r="D25" s="94">
        <v>235</v>
      </c>
      <c r="E25" s="94">
        <v>258</v>
      </c>
      <c r="F25" s="94">
        <f t="shared" si="0"/>
        <v>746</v>
      </c>
      <c r="G25" s="104">
        <f>(F25/上线率!C26)*100%</f>
        <v>1.7406724689082297E-2</v>
      </c>
      <c r="H25" s="104">
        <v>7.2393872605713873E-3</v>
      </c>
      <c r="I25" s="101"/>
    </row>
  </sheetData>
  <autoFilter ref="A3:H25" xr:uid="{45476FD0-DD02-4914-8B4E-690B9DFCB24C}"/>
  <phoneticPr fontId="4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3"/>
  <sheetViews>
    <sheetView zoomScale="110" zoomScaleNormal="110" workbookViewId="0">
      <pane ySplit="3" topLeftCell="A4" activePane="bottomLeft" state="frozen"/>
      <selection pane="bottomLeft" activeCell="K13" sqref="K13"/>
    </sheetView>
  </sheetViews>
  <sheetFormatPr defaultColWidth="9" defaultRowHeight="20.100000000000001" customHeight="1" x14ac:dyDescent="0.2"/>
  <cols>
    <col min="1" max="1" width="9" style="31"/>
    <col min="2" max="2" width="16.75" style="32" customWidth="1"/>
    <col min="3" max="3" width="13.625" style="32" customWidth="1"/>
    <col min="4" max="4" width="9" style="32"/>
    <col min="5" max="5" width="47.375" style="32" customWidth="1"/>
    <col min="6" max="6" width="15" style="32" customWidth="1"/>
    <col min="7" max="7" width="34.875" style="32" customWidth="1"/>
    <col min="8" max="8" width="19" style="33" customWidth="1"/>
    <col min="9" max="16384" width="9" style="34"/>
  </cols>
  <sheetData>
    <row r="1" spans="1:8" ht="20.100000000000001" customHeight="1" x14ac:dyDescent="0.2">
      <c r="A1" s="35" t="s">
        <v>147</v>
      </c>
    </row>
    <row r="2" spans="1:8" ht="40.5" customHeight="1" x14ac:dyDescent="0.2">
      <c r="A2" s="36" t="s">
        <v>134</v>
      </c>
      <c r="B2" s="26"/>
      <c r="C2" s="26"/>
      <c r="D2" s="26"/>
      <c r="E2" s="26"/>
      <c r="F2" s="26"/>
      <c r="G2" s="26"/>
      <c r="H2" s="37"/>
    </row>
    <row r="3" spans="1:8" ht="20.100000000000001" customHeight="1" x14ac:dyDescent="0.2">
      <c r="A3" s="38" t="s">
        <v>47</v>
      </c>
      <c r="B3" s="38" t="s">
        <v>48</v>
      </c>
      <c r="C3" s="38" t="s">
        <v>49</v>
      </c>
      <c r="D3" s="38" t="s">
        <v>50</v>
      </c>
      <c r="E3" s="38" t="s">
        <v>51</v>
      </c>
      <c r="F3" s="38" t="s">
        <v>52</v>
      </c>
      <c r="G3" s="38" t="s">
        <v>53</v>
      </c>
      <c r="H3" s="38" t="s">
        <v>397</v>
      </c>
    </row>
    <row r="4" spans="1:8" ht="20.100000000000001" customHeight="1" x14ac:dyDescent="0.2">
      <c r="A4" s="17">
        <f>SUBTOTAL(103,$B$4:B4)*1</f>
        <v>1</v>
      </c>
      <c r="B4" s="91" t="s">
        <v>71</v>
      </c>
      <c r="C4" s="9" t="s">
        <v>426</v>
      </c>
      <c r="D4" s="91" t="s">
        <v>93</v>
      </c>
      <c r="E4" s="91" t="s">
        <v>332</v>
      </c>
      <c r="F4" s="91" t="s">
        <v>19</v>
      </c>
      <c r="G4" s="91" t="s">
        <v>94</v>
      </c>
      <c r="H4" s="39">
        <v>45741.701736111114</v>
      </c>
    </row>
    <row r="5" spans="1:8" ht="20.100000000000001" customHeight="1" x14ac:dyDescent="0.2">
      <c r="A5" s="17">
        <f>SUBTOTAL(103,$B$4:B5)*1</f>
        <v>2</v>
      </c>
      <c r="B5" s="91" t="s">
        <v>71</v>
      </c>
      <c r="C5" s="9" t="s">
        <v>453</v>
      </c>
      <c r="D5" s="91" t="s">
        <v>100</v>
      </c>
      <c r="E5" s="91" t="s">
        <v>332</v>
      </c>
      <c r="F5" s="91" t="s">
        <v>19</v>
      </c>
      <c r="G5" s="91" t="s">
        <v>94</v>
      </c>
      <c r="H5" s="39">
        <v>45729.289131944446</v>
      </c>
    </row>
    <row r="6" spans="1:8" ht="20.100000000000001" customHeight="1" x14ac:dyDescent="0.2">
      <c r="A6" s="17">
        <f>SUBTOTAL(103,$B$4:B6)*1</f>
        <v>3</v>
      </c>
      <c r="B6" s="91" t="s">
        <v>71</v>
      </c>
      <c r="C6" s="9" t="s">
        <v>444</v>
      </c>
      <c r="D6" s="91" t="s">
        <v>93</v>
      </c>
      <c r="E6" s="91" t="s">
        <v>445</v>
      </c>
      <c r="F6" s="91" t="s">
        <v>97</v>
      </c>
      <c r="G6" s="91" t="s">
        <v>177</v>
      </c>
      <c r="H6" s="39">
        <v>45741.090173611112</v>
      </c>
    </row>
    <row r="7" spans="1:8" ht="20.100000000000001" customHeight="1" x14ac:dyDescent="0.2">
      <c r="A7" s="17">
        <f>SUBTOTAL(103,$B$4:B7)*1</f>
        <v>4</v>
      </c>
      <c r="B7" s="91" t="s">
        <v>71</v>
      </c>
      <c r="C7" s="9" t="s">
        <v>514</v>
      </c>
      <c r="D7" s="91" t="s">
        <v>93</v>
      </c>
      <c r="E7" s="91" t="s">
        <v>445</v>
      </c>
      <c r="F7" s="91" t="s">
        <v>97</v>
      </c>
      <c r="G7" s="91" t="s">
        <v>177</v>
      </c>
      <c r="H7" s="39">
        <v>45746.49895833333</v>
      </c>
    </row>
    <row r="8" spans="1:8" ht="20.100000000000001" customHeight="1" x14ac:dyDescent="0.2">
      <c r="A8" s="17">
        <f>SUBTOTAL(103,$B$4:B8)*1</f>
        <v>5</v>
      </c>
      <c r="B8" s="91" t="s">
        <v>71</v>
      </c>
      <c r="C8" s="9" t="s">
        <v>515</v>
      </c>
      <c r="D8" s="91" t="s">
        <v>93</v>
      </c>
      <c r="E8" s="91" t="s">
        <v>445</v>
      </c>
      <c r="F8" s="91" t="s">
        <v>97</v>
      </c>
      <c r="G8" s="91" t="s">
        <v>177</v>
      </c>
      <c r="H8" s="39">
        <v>45715.37572916667</v>
      </c>
    </row>
    <row r="9" spans="1:8" ht="20.100000000000001" customHeight="1" x14ac:dyDescent="0.2">
      <c r="A9" s="17">
        <f>SUBTOTAL(103,$B$4:B9)*1</f>
        <v>6</v>
      </c>
      <c r="B9" s="91" t="s">
        <v>71</v>
      </c>
      <c r="C9" s="9" t="s">
        <v>239</v>
      </c>
      <c r="D9" s="91" t="s">
        <v>93</v>
      </c>
      <c r="E9" s="91" t="s">
        <v>174</v>
      </c>
      <c r="F9" s="91" t="s">
        <v>20</v>
      </c>
      <c r="G9" s="91" t="s">
        <v>95</v>
      </c>
      <c r="H9" s="39">
        <v>45670.670972222222</v>
      </c>
    </row>
    <row r="10" spans="1:8" ht="20.100000000000001" customHeight="1" x14ac:dyDescent="0.2">
      <c r="A10" s="17">
        <f>SUBTOTAL(103,$B$4:B10)*1</f>
        <v>7</v>
      </c>
      <c r="B10" s="91" t="s">
        <v>71</v>
      </c>
      <c r="C10" s="9" t="s">
        <v>406</v>
      </c>
      <c r="D10" s="91" t="s">
        <v>93</v>
      </c>
      <c r="E10" s="91" t="s">
        <v>407</v>
      </c>
      <c r="F10" s="91" t="s">
        <v>20</v>
      </c>
      <c r="G10" s="91" t="s">
        <v>99</v>
      </c>
      <c r="H10" s="39">
        <v>45731.407673611109</v>
      </c>
    </row>
    <row r="11" spans="1:8" ht="20.100000000000001" customHeight="1" x14ac:dyDescent="0.2">
      <c r="A11" s="17">
        <f>SUBTOTAL(103,$B$4:B11)*1</f>
        <v>8</v>
      </c>
      <c r="B11" s="91" t="s">
        <v>71</v>
      </c>
      <c r="C11" s="9" t="s">
        <v>417</v>
      </c>
      <c r="D11" s="91" t="s">
        <v>93</v>
      </c>
      <c r="E11" s="91" t="s">
        <v>407</v>
      </c>
      <c r="F11" s="91" t="s">
        <v>20</v>
      </c>
      <c r="G11" s="91" t="s">
        <v>99</v>
      </c>
      <c r="H11" s="39">
        <v>45741.473692129628</v>
      </c>
    </row>
    <row r="12" spans="1:8" ht="20.100000000000001" customHeight="1" x14ac:dyDescent="0.2">
      <c r="A12" s="17">
        <f>SUBTOTAL(103,$B$4:B12)*1</f>
        <v>9</v>
      </c>
      <c r="B12" s="91" t="s">
        <v>71</v>
      </c>
      <c r="C12" s="9" t="s">
        <v>470</v>
      </c>
      <c r="D12" s="91" t="s">
        <v>93</v>
      </c>
      <c r="E12" s="91" t="s">
        <v>407</v>
      </c>
      <c r="F12" s="91" t="s">
        <v>20</v>
      </c>
      <c r="G12" s="91" t="s">
        <v>99</v>
      </c>
      <c r="H12" s="39">
        <v>45741.495162037034</v>
      </c>
    </row>
    <row r="13" spans="1:8" ht="20.100000000000001" customHeight="1" x14ac:dyDescent="0.2">
      <c r="A13" s="17">
        <f>SUBTOTAL(103,$B$4:B13)*1</f>
        <v>10</v>
      </c>
      <c r="B13" s="91" t="s">
        <v>71</v>
      </c>
      <c r="C13" s="9" t="s">
        <v>480</v>
      </c>
      <c r="D13" s="91" t="s">
        <v>93</v>
      </c>
      <c r="E13" s="91" t="s">
        <v>407</v>
      </c>
      <c r="F13" s="91" t="s">
        <v>20</v>
      </c>
      <c r="G13" s="91" t="s">
        <v>99</v>
      </c>
      <c r="H13" s="39">
        <v>45731.401770833334</v>
      </c>
    </row>
    <row r="14" spans="1:8" ht="20.100000000000001" customHeight="1" x14ac:dyDescent="0.2">
      <c r="A14" s="17">
        <f>SUBTOTAL(103,$B$4:B14)*1</f>
        <v>11</v>
      </c>
      <c r="B14" s="91" t="s">
        <v>71</v>
      </c>
      <c r="C14" s="9" t="s">
        <v>481</v>
      </c>
      <c r="D14" s="91" t="s">
        <v>93</v>
      </c>
      <c r="E14" s="91" t="s">
        <v>407</v>
      </c>
      <c r="F14" s="91" t="s">
        <v>20</v>
      </c>
      <c r="G14" s="91" t="s">
        <v>99</v>
      </c>
      <c r="H14" s="39">
        <v>45741.465960648151</v>
      </c>
    </row>
    <row r="15" spans="1:8" ht="20.100000000000001" customHeight="1" x14ac:dyDescent="0.2">
      <c r="A15" s="17">
        <f>SUBTOTAL(103,$B$4:B15)*1</f>
        <v>12</v>
      </c>
      <c r="B15" s="91" t="s">
        <v>71</v>
      </c>
      <c r="C15" s="9" t="s">
        <v>472</v>
      </c>
      <c r="D15" s="91" t="s">
        <v>93</v>
      </c>
      <c r="E15" s="91" t="s">
        <v>473</v>
      </c>
      <c r="F15" s="91" t="s">
        <v>97</v>
      </c>
      <c r="G15" s="91" t="s">
        <v>193</v>
      </c>
      <c r="H15" s="39">
        <v>45514.642928240741</v>
      </c>
    </row>
    <row r="16" spans="1:8" ht="20.100000000000001" customHeight="1" x14ac:dyDescent="0.2">
      <c r="A16" s="17">
        <f>SUBTOTAL(103,$B$4:B16)*1</f>
        <v>13</v>
      </c>
      <c r="B16" s="91" t="s">
        <v>71</v>
      </c>
      <c r="C16" s="9" t="s">
        <v>451</v>
      </c>
      <c r="D16" s="91" t="s">
        <v>100</v>
      </c>
      <c r="E16" s="91" t="s">
        <v>136</v>
      </c>
      <c r="F16" s="91" t="s">
        <v>19</v>
      </c>
      <c r="G16" s="91" t="s">
        <v>105</v>
      </c>
      <c r="H16" s="39">
        <v>45722.680983796294</v>
      </c>
    </row>
    <row r="17" spans="1:8" ht="20.100000000000001" customHeight="1" x14ac:dyDescent="0.2">
      <c r="A17" s="17">
        <f>SUBTOTAL(103,$B$4:B17)*1</f>
        <v>14</v>
      </c>
      <c r="B17" s="91" t="s">
        <v>71</v>
      </c>
      <c r="C17" s="9" t="s">
        <v>490</v>
      </c>
      <c r="D17" s="91" t="s">
        <v>100</v>
      </c>
      <c r="E17" s="91" t="s">
        <v>136</v>
      </c>
      <c r="F17" s="91" t="s">
        <v>19</v>
      </c>
      <c r="G17" s="91" t="s">
        <v>95</v>
      </c>
      <c r="H17" s="39">
        <v>45784.600972222222</v>
      </c>
    </row>
    <row r="18" spans="1:8" ht="20.100000000000001" customHeight="1" x14ac:dyDescent="0.2">
      <c r="A18" s="17">
        <f>SUBTOTAL(103,$B$4:B18)*1</f>
        <v>15</v>
      </c>
      <c r="B18" s="91" t="s">
        <v>71</v>
      </c>
      <c r="C18" s="9" t="s">
        <v>271</v>
      </c>
      <c r="D18" s="91" t="s">
        <v>100</v>
      </c>
      <c r="E18" s="91" t="s">
        <v>230</v>
      </c>
      <c r="F18" s="91" t="s">
        <v>97</v>
      </c>
      <c r="G18" s="91" t="s">
        <v>95</v>
      </c>
      <c r="H18" s="39">
        <v>45707.684479166666</v>
      </c>
    </row>
    <row r="19" spans="1:8" ht="20.100000000000001" customHeight="1" x14ac:dyDescent="0.2">
      <c r="A19" s="17">
        <f>SUBTOTAL(103,$B$4:B19)*1</f>
        <v>16</v>
      </c>
      <c r="B19" s="91" t="s">
        <v>71</v>
      </c>
      <c r="C19" s="9" t="s">
        <v>405</v>
      </c>
      <c r="D19" s="91" t="s">
        <v>93</v>
      </c>
      <c r="E19" s="91" t="s">
        <v>159</v>
      </c>
      <c r="F19" s="91" t="s">
        <v>97</v>
      </c>
      <c r="G19" s="91" t="s">
        <v>95</v>
      </c>
      <c r="H19" s="39">
        <v>45784.600694444445</v>
      </c>
    </row>
    <row r="20" spans="1:8" ht="20.100000000000001" customHeight="1" x14ac:dyDescent="0.2">
      <c r="A20" s="17">
        <f>SUBTOTAL(103,$B$4:B20)*1</f>
        <v>17</v>
      </c>
      <c r="B20" s="91" t="s">
        <v>71</v>
      </c>
      <c r="C20" s="9" t="s">
        <v>513</v>
      </c>
      <c r="D20" s="91" t="s">
        <v>93</v>
      </c>
      <c r="E20" s="91" t="s">
        <v>179</v>
      </c>
      <c r="F20" s="91" t="s">
        <v>97</v>
      </c>
      <c r="G20" s="91" t="s">
        <v>112</v>
      </c>
      <c r="H20" s="39">
        <v>45741.892025462963</v>
      </c>
    </row>
    <row r="21" spans="1:8" ht="20.100000000000001" customHeight="1" x14ac:dyDescent="0.2">
      <c r="A21" s="17">
        <f>SUBTOTAL(103,$B$4:B21)*1</f>
        <v>18</v>
      </c>
      <c r="B21" s="91" t="s">
        <v>71</v>
      </c>
      <c r="C21" s="9" t="s">
        <v>438</v>
      </c>
      <c r="D21" s="91" t="s">
        <v>93</v>
      </c>
      <c r="E21" s="91" t="s">
        <v>120</v>
      </c>
      <c r="F21" s="91" t="s">
        <v>97</v>
      </c>
      <c r="G21" s="91" t="s">
        <v>112</v>
      </c>
      <c r="H21" s="39">
        <v>45741.760300925926</v>
      </c>
    </row>
    <row r="22" spans="1:8" ht="20.100000000000001" customHeight="1" x14ac:dyDescent="0.2">
      <c r="A22" s="17">
        <f>SUBTOTAL(103,$B$4:B22)*1</f>
        <v>19</v>
      </c>
      <c r="B22" s="91" t="s">
        <v>71</v>
      </c>
      <c r="C22" s="9" t="s">
        <v>461</v>
      </c>
      <c r="D22" s="91" t="s">
        <v>93</v>
      </c>
      <c r="E22" s="91" t="s">
        <v>120</v>
      </c>
      <c r="F22" s="91" t="s">
        <v>97</v>
      </c>
      <c r="G22" s="91" t="s">
        <v>112</v>
      </c>
      <c r="H22" s="39">
        <v>45777.91642361111</v>
      </c>
    </row>
    <row r="23" spans="1:8" ht="20.100000000000001" customHeight="1" x14ac:dyDescent="0.2">
      <c r="A23" s="17">
        <f>SUBTOTAL(103,$B$4:B23)*1</f>
        <v>20</v>
      </c>
      <c r="B23" s="91" t="s">
        <v>76</v>
      </c>
      <c r="C23" s="9" t="s">
        <v>403</v>
      </c>
      <c r="D23" s="91" t="s">
        <v>100</v>
      </c>
      <c r="E23" s="91" t="s">
        <v>404</v>
      </c>
      <c r="F23" s="91" t="s">
        <v>19</v>
      </c>
      <c r="G23" s="91" t="s">
        <v>95</v>
      </c>
      <c r="H23" s="39">
        <v>45737.386863425927</v>
      </c>
    </row>
    <row r="24" spans="1:8" ht="20.100000000000001" customHeight="1" x14ac:dyDescent="0.2">
      <c r="A24" s="17">
        <f>SUBTOTAL(103,$B$4:B24)*1</f>
        <v>21</v>
      </c>
      <c r="B24" s="91" t="s">
        <v>76</v>
      </c>
      <c r="C24" s="9" t="s">
        <v>486</v>
      </c>
      <c r="D24" s="91" t="s">
        <v>100</v>
      </c>
      <c r="E24" s="91" t="s">
        <v>276</v>
      </c>
      <c r="F24" s="91" t="s">
        <v>19</v>
      </c>
      <c r="G24" s="91" t="s">
        <v>95</v>
      </c>
      <c r="H24" s="39">
        <v>45746.831261574072</v>
      </c>
    </row>
    <row r="25" spans="1:8" ht="20.100000000000001" customHeight="1" x14ac:dyDescent="0.2">
      <c r="A25" s="17">
        <f>SUBTOTAL(103,$B$4:B25)*1</f>
        <v>22</v>
      </c>
      <c r="B25" s="91" t="s">
        <v>76</v>
      </c>
      <c r="C25" s="9" t="s">
        <v>275</v>
      </c>
      <c r="D25" s="91" t="s">
        <v>100</v>
      </c>
      <c r="E25" s="91" t="s">
        <v>276</v>
      </c>
      <c r="F25" s="91" t="s">
        <v>20</v>
      </c>
      <c r="G25" s="91" t="s">
        <v>95</v>
      </c>
      <c r="H25" s="39">
        <v>45712.539247685185</v>
      </c>
    </row>
    <row r="26" spans="1:8" ht="20.100000000000001" customHeight="1" x14ac:dyDescent="0.2">
      <c r="A26" s="17">
        <f>SUBTOTAL(103,$B$4:B26)*1</f>
        <v>23</v>
      </c>
      <c r="B26" s="91" t="s">
        <v>76</v>
      </c>
      <c r="C26" s="9" t="s">
        <v>512</v>
      </c>
      <c r="D26" s="91" t="s">
        <v>100</v>
      </c>
      <c r="E26" s="91" t="s">
        <v>276</v>
      </c>
      <c r="F26" s="91" t="s">
        <v>20</v>
      </c>
      <c r="G26" s="91" t="s">
        <v>95</v>
      </c>
      <c r="H26" s="39">
        <v>45737.386759259258</v>
      </c>
    </row>
    <row r="27" spans="1:8" ht="20.100000000000001" customHeight="1" x14ac:dyDescent="0.2">
      <c r="A27" s="17">
        <f>SUBTOTAL(103,$B$4:B27)*1</f>
        <v>24</v>
      </c>
      <c r="B27" s="91" t="s">
        <v>76</v>
      </c>
      <c r="C27" s="9" t="s">
        <v>442</v>
      </c>
      <c r="D27" s="91" t="s">
        <v>100</v>
      </c>
      <c r="E27" s="91" t="s">
        <v>443</v>
      </c>
      <c r="F27" s="91" t="s">
        <v>19</v>
      </c>
      <c r="G27" s="91" t="s">
        <v>95</v>
      </c>
      <c r="H27" s="39">
        <v>45730.389282407406</v>
      </c>
    </row>
    <row r="28" spans="1:8" ht="20.100000000000001" customHeight="1" x14ac:dyDescent="0.2">
      <c r="A28" s="17">
        <f>SUBTOTAL(103,$B$4:B28)*1</f>
        <v>25</v>
      </c>
      <c r="B28" s="91" t="s">
        <v>76</v>
      </c>
      <c r="C28" s="9" t="s">
        <v>478</v>
      </c>
      <c r="D28" s="91" t="s">
        <v>93</v>
      </c>
      <c r="E28" s="91" t="s">
        <v>300</v>
      </c>
      <c r="F28" s="91" t="s">
        <v>19</v>
      </c>
      <c r="G28" s="91" t="s">
        <v>94</v>
      </c>
      <c r="H28" s="39">
        <v>45743.552071759259</v>
      </c>
    </row>
    <row r="29" spans="1:8" ht="20.100000000000001" customHeight="1" x14ac:dyDescent="0.2">
      <c r="A29" s="17">
        <f>SUBTOTAL(103,$B$4:B29)*1</f>
        <v>26</v>
      </c>
      <c r="B29" s="91" t="s">
        <v>73</v>
      </c>
      <c r="C29" s="9" t="s">
        <v>233</v>
      </c>
      <c r="D29" s="91" t="s">
        <v>100</v>
      </c>
      <c r="E29" s="91" t="s">
        <v>234</v>
      </c>
      <c r="F29" s="91" t="s">
        <v>19</v>
      </c>
      <c r="G29" s="91" t="s">
        <v>99</v>
      </c>
      <c r="H29" s="39">
        <v>45684.68414351852</v>
      </c>
    </row>
    <row r="30" spans="1:8" ht="20.100000000000001" customHeight="1" x14ac:dyDescent="0.2">
      <c r="A30" s="17">
        <f>SUBTOTAL(103,$B$4:B30)*1</f>
        <v>27</v>
      </c>
      <c r="B30" s="91" t="s">
        <v>74</v>
      </c>
      <c r="C30" s="9" t="s">
        <v>273</v>
      </c>
      <c r="D30" s="91" t="s">
        <v>100</v>
      </c>
      <c r="E30" s="91" t="s">
        <v>274</v>
      </c>
      <c r="F30" s="91" t="s">
        <v>19</v>
      </c>
      <c r="G30" s="91" t="s">
        <v>95</v>
      </c>
      <c r="H30" s="39">
        <v>45716.813368055555</v>
      </c>
    </row>
    <row r="31" spans="1:8" ht="20.100000000000001" customHeight="1" x14ac:dyDescent="0.2">
      <c r="A31" s="17">
        <f>SUBTOTAL(103,$B$4:B31)*1</f>
        <v>28</v>
      </c>
      <c r="B31" s="91" t="s">
        <v>75</v>
      </c>
      <c r="C31" s="9" t="s">
        <v>452</v>
      </c>
      <c r="D31" s="91" t="s">
        <v>93</v>
      </c>
      <c r="E31" s="91" t="s">
        <v>260</v>
      </c>
      <c r="F31" s="91" t="s">
        <v>97</v>
      </c>
      <c r="G31" s="91" t="s">
        <v>104</v>
      </c>
      <c r="H31" s="39">
        <v>45743.419675925928</v>
      </c>
    </row>
    <row r="32" spans="1:8" ht="20.100000000000001" customHeight="1" x14ac:dyDescent="0.2">
      <c r="A32" s="17">
        <f>SUBTOTAL(103,$B$4:B32)*1</f>
        <v>29</v>
      </c>
      <c r="B32" s="91" t="s">
        <v>75</v>
      </c>
      <c r="C32" s="9" t="s">
        <v>497</v>
      </c>
      <c r="D32" s="91" t="s">
        <v>93</v>
      </c>
      <c r="E32" s="91" t="s">
        <v>260</v>
      </c>
      <c r="F32" s="91" t="s">
        <v>97</v>
      </c>
      <c r="G32" s="91" t="s">
        <v>104</v>
      </c>
      <c r="H32" s="39">
        <v>45744.385289351849</v>
      </c>
    </row>
    <row r="33" spans="1:8" ht="20.100000000000001" customHeight="1" x14ac:dyDescent="0.2">
      <c r="A33" s="17">
        <f>SUBTOTAL(103,$B$4:B33)*1</f>
        <v>30</v>
      </c>
      <c r="B33" s="91" t="s">
        <v>75</v>
      </c>
      <c r="C33" s="9" t="s">
        <v>421</v>
      </c>
      <c r="D33" s="91" t="s">
        <v>93</v>
      </c>
      <c r="E33" s="91" t="s">
        <v>158</v>
      </c>
      <c r="F33" s="91" t="s">
        <v>97</v>
      </c>
      <c r="G33" s="91" t="s">
        <v>95</v>
      </c>
      <c r="H33" s="39">
        <v>45722.096921296295</v>
      </c>
    </row>
    <row r="34" spans="1:8" ht="20.100000000000001" customHeight="1" x14ac:dyDescent="0.2">
      <c r="A34" s="17">
        <f>SUBTOTAL(103,$B$4:B34)*1</f>
        <v>31</v>
      </c>
      <c r="B34" s="91" t="s">
        <v>75</v>
      </c>
      <c r="C34" s="9" t="s">
        <v>408</v>
      </c>
      <c r="D34" s="91" t="s">
        <v>93</v>
      </c>
      <c r="E34" s="91" t="s">
        <v>409</v>
      </c>
      <c r="F34" s="91" t="s">
        <v>19</v>
      </c>
      <c r="G34" s="91" t="s">
        <v>94</v>
      </c>
      <c r="H34" s="39">
        <v>45735.442731481482</v>
      </c>
    </row>
    <row r="35" spans="1:8" ht="20.100000000000001" customHeight="1" x14ac:dyDescent="0.2">
      <c r="A35" s="17">
        <f>SUBTOTAL(103,$B$4:B35)*1</f>
        <v>32</v>
      </c>
      <c r="B35" s="91" t="s">
        <v>75</v>
      </c>
      <c r="C35" s="9" t="s">
        <v>475</v>
      </c>
      <c r="D35" s="91" t="s">
        <v>100</v>
      </c>
      <c r="E35" s="91" t="s">
        <v>476</v>
      </c>
      <c r="F35" s="91" t="s">
        <v>20</v>
      </c>
      <c r="G35" s="91" t="s">
        <v>104</v>
      </c>
      <c r="H35" s="39">
        <v>45737.751354166663</v>
      </c>
    </row>
    <row r="36" spans="1:8" ht="20.100000000000001" customHeight="1" x14ac:dyDescent="0.2">
      <c r="A36" s="17">
        <f>SUBTOTAL(103,$B$4:B36)*1</f>
        <v>33</v>
      </c>
      <c r="B36" s="91" t="s">
        <v>75</v>
      </c>
      <c r="C36" s="9" t="s">
        <v>251</v>
      </c>
      <c r="D36" s="91" t="s">
        <v>100</v>
      </c>
      <c r="E36" s="91" t="s">
        <v>250</v>
      </c>
      <c r="F36" s="91" t="s">
        <v>20</v>
      </c>
      <c r="G36" s="91" t="s">
        <v>95</v>
      </c>
      <c r="H36" s="39">
        <v>45703.507418981484</v>
      </c>
    </row>
    <row r="37" spans="1:8" ht="20.100000000000001" customHeight="1" x14ac:dyDescent="0.2">
      <c r="A37" s="17">
        <f>SUBTOTAL(103,$B$4:B37)*1</f>
        <v>34</v>
      </c>
      <c r="B37" s="91" t="s">
        <v>75</v>
      </c>
      <c r="C37" s="9" t="s">
        <v>401</v>
      </c>
      <c r="D37" s="91" t="s">
        <v>93</v>
      </c>
      <c r="E37" s="91" t="s">
        <v>247</v>
      </c>
      <c r="F37" s="91" t="s">
        <v>97</v>
      </c>
      <c r="G37" s="91" t="s">
        <v>122</v>
      </c>
      <c r="H37" s="39">
        <v>45784.601574074077</v>
      </c>
    </row>
    <row r="38" spans="1:8" ht="20.100000000000001" customHeight="1" x14ac:dyDescent="0.2">
      <c r="A38" s="17">
        <f>SUBTOTAL(103,$B$4:B38)*1</f>
        <v>35</v>
      </c>
      <c r="B38" s="91" t="s">
        <v>78</v>
      </c>
      <c r="C38" s="9" t="s">
        <v>423</v>
      </c>
      <c r="D38" s="91" t="s">
        <v>93</v>
      </c>
      <c r="E38" s="91" t="s">
        <v>424</v>
      </c>
      <c r="F38" s="91" t="s">
        <v>20</v>
      </c>
      <c r="G38" s="91" t="s">
        <v>94</v>
      </c>
      <c r="H38" s="39" t="s">
        <v>121</v>
      </c>
    </row>
    <row r="39" spans="1:8" ht="20.100000000000001" customHeight="1" x14ac:dyDescent="0.2">
      <c r="A39" s="17">
        <f>SUBTOTAL(103,$B$4:B39)*1</f>
        <v>36</v>
      </c>
      <c r="B39" s="91" t="s">
        <v>78</v>
      </c>
      <c r="C39" s="9" t="s">
        <v>425</v>
      </c>
      <c r="D39" s="91" t="s">
        <v>93</v>
      </c>
      <c r="E39" s="91" t="s">
        <v>424</v>
      </c>
      <c r="F39" s="91" t="s">
        <v>20</v>
      </c>
      <c r="G39" s="91" t="s">
        <v>94</v>
      </c>
      <c r="H39" s="39">
        <v>45743.831145833334</v>
      </c>
    </row>
    <row r="40" spans="1:8" ht="20.100000000000001" customHeight="1" x14ac:dyDescent="0.2">
      <c r="A40" s="17">
        <f>SUBTOTAL(103,$B$4:B40)*1</f>
        <v>37</v>
      </c>
      <c r="B40" s="91" t="s">
        <v>78</v>
      </c>
      <c r="C40" s="9" t="s">
        <v>411</v>
      </c>
      <c r="D40" s="91" t="s">
        <v>93</v>
      </c>
      <c r="E40" s="91" t="s">
        <v>106</v>
      </c>
      <c r="F40" s="91" t="s">
        <v>97</v>
      </c>
      <c r="G40" s="91" t="s">
        <v>99</v>
      </c>
      <c r="H40" s="39">
        <v>45740.96502314815</v>
      </c>
    </row>
    <row r="41" spans="1:8" ht="20.100000000000001" customHeight="1" x14ac:dyDescent="0.2">
      <c r="A41" s="17">
        <f>SUBTOTAL(103,$B$4:B41)*1</f>
        <v>38</v>
      </c>
      <c r="B41" s="91" t="s">
        <v>78</v>
      </c>
      <c r="C41" s="9" t="s">
        <v>419</v>
      </c>
      <c r="D41" s="91" t="s">
        <v>93</v>
      </c>
      <c r="E41" s="91" t="s">
        <v>106</v>
      </c>
      <c r="F41" s="91" t="s">
        <v>97</v>
      </c>
      <c r="G41" s="91" t="s">
        <v>99</v>
      </c>
      <c r="H41" s="39">
        <v>45742.520185185182</v>
      </c>
    </row>
    <row r="42" spans="1:8" ht="20.100000000000001" customHeight="1" x14ac:dyDescent="0.2">
      <c r="A42" s="17">
        <f>SUBTOTAL(103,$B$4:B42)*1</f>
        <v>39</v>
      </c>
      <c r="B42" s="91" t="s">
        <v>78</v>
      </c>
      <c r="C42" s="9" t="s">
        <v>431</v>
      </c>
      <c r="D42" s="91" t="s">
        <v>93</v>
      </c>
      <c r="E42" s="91" t="s">
        <v>106</v>
      </c>
      <c r="F42" s="91" t="s">
        <v>97</v>
      </c>
      <c r="G42" s="91" t="s">
        <v>99</v>
      </c>
      <c r="H42" s="39">
        <v>45720.678344907406</v>
      </c>
    </row>
    <row r="43" spans="1:8" ht="20.100000000000001" customHeight="1" x14ac:dyDescent="0.2">
      <c r="A43" s="17">
        <f>SUBTOTAL(103,$B$4:B43)*1</f>
        <v>40</v>
      </c>
      <c r="B43" s="91" t="s">
        <v>78</v>
      </c>
      <c r="C43" s="9" t="s">
        <v>283</v>
      </c>
      <c r="D43" s="91" t="s">
        <v>93</v>
      </c>
      <c r="E43" s="91" t="s">
        <v>106</v>
      </c>
      <c r="F43" s="91" t="s">
        <v>97</v>
      </c>
      <c r="G43" s="91" t="s">
        <v>99</v>
      </c>
      <c r="H43" s="39">
        <v>45743.579351851855</v>
      </c>
    </row>
    <row r="44" spans="1:8" ht="20.100000000000001" customHeight="1" x14ac:dyDescent="0.2">
      <c r="A44" s="17">
        <f>SUBTOTAL(103,$B$4:B44)*1</f>
        <v>41</v>
      </c>
      <c r="B44" s="91" t="s">
        <v>78</v>
      </c>
      <c r="C44" s="9" t="s">
        <v>494</v>
      </c>
      <c r="D44" s="91" t="s">
        <v>93</v>
      </c>
      <c r="E44" s="91" t="s">
        <v>106</v>
      </c>
      <c r="F44" s="91" t="s">
        <v>97</v>
      </c>
      <c r="G44" s="91" t="s">
        <v>99</v>
      </c>
      <c r="H44" s="39">
        <v>45745.527604166666</v>
      </c>
    </row>
    <row r="45" spans="1:8" ht="20.100000000000001" customHeight="1" x14ac:dyDescent="0.2">
      <c r="A45" s="17">
        <f>SUBTOTAL(103,$B$4:B45)*1</f>
        <v>42</v>
      </c>
      <c r="B45" s="91" t="s">
        <v>78</v>
      </c>
      <c r="C45" s="9" t="s">
        <v>496</v>
      </c>
      <c r="D45" s="91" t="s">
        <v>93</v>
      </c>
      <c r="E45" s="91" t="s">
        <v>106</v>
      </c>
      <c r="F45" s="91" t="s">
        <v>97</v>
      </c>
      <c r="G45" s="91" t="s">
        <v>99</v>
      </c>
      <c r="H45" s="39">
        <v>45744.962951388887</v>
      </c>
    </row>
    <row r="46" spans="1:8" ht="20.100000000000001" customHeight="1" x14ac:dyDescent="0.2">
      <c r="A46" s="17">
        <f>SUBTOTAL(103,$B$4:B46)*1</f>
        <v>43</v>
      </c>
      <c r="B46" s="91" t="s">
        <v>78</v>
      </c>
      <c r="C46" s="9" t="s">
        <v>502</v>
      </c>
      <c r="D46" s="91" t="s">
        <v>93</v>
      </c>
      <c r="E46" s="91" t="s">
        <v>106</v>
      </c>
      <c r="F46" s="91" t="s">
        <v>97</v>
      </c>
      <c r="G46" s="91" t="s">
        <v>99</v>
      </c>
      <c r="H46" s="39">
        <v>45733.67454861111</v>
      </c>
    </row>
    <row r="47" spans="1:8" ht="20.100000000000001" customHeight="1" x14ac:dyDescent="0.2">
      <c r="A47" s="17">
        <f>SUBTOTAL(103,$B$4:B47)*1</f>
        <v>44</v>
      </c>
      <c r="B47" s="91" t="s">
        <v>79</v>
      </c>
      <c r="C47" s="9" t="s">
        <v>429</v>
      </c>
      <c r="D47" s="91" t="s">
        <v>93</v>
      </c>
      <c r="E47" s="91" t="s">
        <v>430</v>
      </c>
      <c r="F47" s="91" t="s">
        <v>20</v>
      </c>
      <c r="G47" s="91" t="s">
        <v>104</v>
      </c>
      <c r="H47" s="39">
        <v>45780.357777777775</v>
      </c>
    </row>
    <row r="48" spans="1:8" ht="20.100000000000001" customHeight="1" x14ac:dyDescent="0.2">
      <c r="A48" s="17">
        <f>SUBTOTAL(103,$B$4:B48)*1</f>
        <v>45</v>
      </c>
      <c r="B48" s="91" t="s">
        <v>79</v>
      </c>
      <c r="C48" s="9" t="s">
        <v>258</v>
      </c>
      <c r="D48" s="91" t="s">
        <v>93</v>
      </c>
      <c r="E48" s="91" t="s">
        <v>229</v>
      </c>
      <c r="F48" s="91" t="s">
        <v>19</v>
      </c>
      <c r="G48" s="91" t="s">
        <v>109</v>
      </c>
      <c r="H48" s="39">
        <v>45716.557905092595</v>
      </c>
    </row>
    <row r="49" spans="1:8" ht="20.100000000000001" customHeight="1" x14ac:dyDescent="0.2">
      <c r="A49" s="17">
        <f>SUBTOTAL(103,$B$4:B49)*1</f>
        <v>46</v>
      </c>
      <c r="B49" s="91" t="s">
        <v>80</v>
      </c>
      <c r="C49" s="9" t="s">
        <v>231</v>
      </c>
      <c r="D49" s="91" t="s">
        <v>93</v>
      </c>
      <c r="E49" s="91" t="s">
        <v>232</v>
      </c>
      <c r="F49" s="91" t="s">
        <v>20</v>
      </c>
      <c r="G49" s="91" t="s">
        <v>101</v>
      </c>
      <c r="H49" s="39">
        <v>45681.417199074072</v>
      </c>
    </row>
    <row r="50" spans="1:8" ht="20.100000000000001" customHeight="1" x14ac:dyDescent="0.2">
      <c r="A50" s="17">
        <f>SUBTOTAL(103,$B$4:B50)*1</f>
        <v>47</v>
      </c>
      <c r="B50" s="91" t="s">
        <v>80</v>
      </c>
      <c r="C50" s="9" t="s">
        <v>240</v>
      </c>
      <c r="D50" s="91" t="s">
        <v>93</v>
      </c>
      <c r="E50" s="91" t="s">
        <v>232</v>
      </c>
      <c r="F50" s="91" t="s">
        <v>20</v>
      </c>
      <c r="G50" s="91" t="s">
        <v>101</v>
      </c>
      <c r="H50" s="39">
        <v>45681.360509259262</v>
      </c>
    </row>
    <row r="51" spans="1:8" ht="20.100000000000001" customHeight="1" x14ac:dyDescent="0.2">
      <c r="A51" s="17">
        <f>SUBTOTAL(103,$B$4:B51)*1</f>
        <v>48</v>
      </c>
      <c r="B51" s="91" t="s">
        <v>80</v>
      </c>
      <c r="C51" s="9" t="s">
        <v>503</v>
      </c>
      <c r="D51" s="91" t="s">
        <v>100</v>
      </c>
      <c r="E51" s="91" t="s">
        <v>504</v>
      </c>
      <c r="F51" s="91" t="s">
        <v>97</v>
      </c>
      <c r="G51" s="91" t="s">
        <v>101</v>
      </c>
      <c r="H51" s="39">
        <v>45746.642789351848</v>
      </c>
    </row>
    <row r="52" spans="1:8" ht="20.100000000000001" customHeight="1" x14ac:dyDescent="0.2">
      <c r="A52" s="17">
        <f>SUBTOTAL(103,$B$4:B52)*1</f>
        <v>49</v>
      </c>
      <c r="B52" s="91" t="s">
        <v>80</v>
      </c>
      <c r="C52" s="9" t="s">
        <v>505</v>
      </c>
      <c r="D52" s="91" t="s">
        <v>100</v>
      </c>
      <c r="E52" s="91" t="s">
        <v>504</v>
      </c>
      <c r="F52" s="91" t="s">
        <v>97</v>
      </c>
      <c r="G52" s="91" t="s">
        <v>101</v>
      </c>
      <c r="H52" s="39">
        <v>45746.651319444441</v>
      </c>
    </row>
    <row r="53" spans="1:8" ht="20.100000000000001" customHeight="1" x14ac:dyDescent="0.2">
      <c r="A53" s="17">
        <f>SUBTOTAL(103,$B$4:B53)*1</f>
        <v>50</v>
      </c>
      <c r="B53" s="91" t="s">
        <v>80</v>
      </c>
      <c r="C53" s="9" t="s">
        <v>264</v>
      </c>
      <c r="D53" s="91" t="s">
        <v>100</v>
      </c>
      <c r="E53" s="91" t="s">
        <v>265</v>
      </c>
      <c r="F53" s="91" t="s">
        <v>19</v>
      </c>
      <c r="G53" s="91" t="s">
        <v>99</v>
      </c>
      <c r="H53" s="39">
        <v>45709.668622685182</v>
      </c>
    </row>
    <row r="54" spans="1:8" ht="20.100000000000001" customHeight="1" x14ac:dyDescent="0.2">
      <c r="A54" s="17">
        <f>SUBTOTAL(103,$B$4:B54)*1</f>
        <v>51</v>
      </c>
      <c r="B54" s="91" t="s">
        <v>80</v>
      </c>
      <c r="C54" s="9" t="s">
        <v>168</v>
      </c>
      <c r="D54" s="91" t="s">
        <v>93</v>
      </c>
      <c r="E54" s="91" t="s">
        <v>125</v>
      </c>
      <c r="F54" s="91" t="s">
        <v>20</v>
      </c>
      <c r="G54" s="91" t="s">
        <v>99</v>
      </c>
      <c r="H54" s="39">
        <v>45647.48877314815</v>
      </c>
    </row>
    <row r="55" spans="1:8" ht="20.100000000000001" customHeight="1" x14ac:dyDescent="0.2">
      <c r="A55" s="17">
        <f>SUBTOTAL(103,$B$4:B55)*1</f>
        <v>52</v>
      </c>
      <c r="B55" s="91" t="s">
        <v>80</v>
      </c>
      <c r="C55" s="9" t="s">
        <v>235</v>
      </c>
      <c r="D55" s="91" t="s">
        <v>93</v>
      </c>
      <c r="E55" s="91" t="s">
        <v>125</v>
      </c>
      <c r="F55" s="91" t="s">
        <v>20</v>
      </c>
      <c r="G55" s="91" t="s">
        <v>99</v>
      </c>
      <c r="H55" s="39">
        <v>45677.682835648149</v>
      </c>
    </row>
    <row r="56" spans="1:8" ht="20.100000000000001" customHeight="1" x14ac:dyDescent="0.2">
      <c r="A56" s="17">
        <f>SUBTOTAL(103,$B$4:B56)*1</f>
        <v>53</v>
      </c>
      <c r="B56" s="91" t="s">
        <v>80</v>
      </c>
      <c r="C56" s="9" t="s">
        <v>464</v>
      </c>
      <c r="D56" s="91" t="s">
        <v>93</v>
      </c>
      <c r="E56" s="91" t="s">
        <v>125</v>
      </c>
      <c r="F56" s="91" t="s">
        <v>20</v>
      </c>
      <c r="G56" s="91" t="s">
        <v>99</v>
      </c>
      <c r="H56" s="39">
        <v>45733.761134259257</v>
      </c>
    </row>
    <row r="57" spans="1:8" ht="20.100000000000001" customHeight="1" x14ac:dyDescent="0.2">
      <c r="A57" s="17">
        <f>SUBTOTAL(103,$B$4:B57)*1</f>
        <v>54</v>
      </c>
      <c r="B57" s="91" t="s">
        <v>80</v>
      </c>
      <c r="C57" s="9" t="s">
        <v>167</v>
      </c>
      <c r="D57" s="91" t="s">
        <v>93</v>
      </c>
      <c r="E57" s="91" t="s">
        <v>125</v>
      </c>
      <c r="F57" s="91" t="s">
        <v>20</v>
      </c>
      <c r="G57" s="91" t="s">
        <v>99</v>
      </c>
      <c r="H57" s="39">
        <v>45636.601030092592</v>
      </c>
    </row>
    <row r="58" spans="1:8" ht="20.100000000000001" customHeight="1" x14ac:dyDescent="0.2">
      <c r="A58" s="17">
        <f>SUBTOTAL(103,$B$4:B58)*1</f>
        <v>55</v>
      </c>
      <c r="B58" s="91" t="s">
        <v>80</v>
      </c>
      <c r="C58" s="9" t="s">
        <v>263</v>
      </c>
      <c r="D58" s="91" t="s">
        <v>108</v>
      </c>
      <c r="E58" s="91" t="s">
        <v>227</v>
      </c>
      <c r="F58" s="91" t="s">
        <v>19</v>
      </c>
      <c r="G58" s="91" t="s">
        <v>101</v>
      </c>
      <c r="H58" s="39">
        <v>45694.636319444442</v>
      </c>
    </row>
    <row r="59" spans="1:8" ht="20.100000000000001" customHeight="1" x14ac:dyDescent="0.2">
      <c r="A59" s="17">
        <f>SUBTOTAL(103,$B$4:B59)*1</f>
        <v>56</v>
      </c>
      <c r="B59" s="91" t="s">
        <v>80</v>
      </c>
      <c r="C59" s="9" t="s">
        <v>262</v>
      </c>
      <c r="D59" s="91" t="s">
        <v>108</v>
      </c>
      <c r="E59" s="91" t="s">
        <v>227</v>
      </c>
      <c r="F59" s="91" t="s">
        <v>19</v>
      </c>
      <c r="G59" s="91" t="s">
        <v>101</v>
      </c>
      <c r="H59" s="39">
        <v>45694.630752314813</v>
      </c>
    </row>
    <row r="60" spans="1:8" ht="20.100000000000001" customHeight="1" x14ac:dyDescent="0.2">
      <c r="A60" s="17">
        <f>SUBTOTAL(103,$B$4:B60)*1</f>
        <v>57</v>
      </c>
      <c r="B60" s="91" t="s">
        <v>80</v>
      </c>
      <c r="C60" s="9" t="s">
        <v>488</v>
      </c>
      <c r="D60" s="91" t="s">
        <v>93</v>
      </c>
      <c r="E60" s="91" t="s">
        <v>489</v>
      </c>
      <c r="F60" s="91" t="s">
        <v>19</v>
      </c>
      <c r="G60" s="91" t="s">
        <v>95</v>
      </c>
      <c r="H60" s="39">
        <v>45718.268020833333</v>
      </c>
    </row>
    <row r="61" spans="1:8" ht="20.100000000000001" customHeight="1" x14ac:dyDescent="0.2">
      <c r="A61" s="17">
        <f>SUBTOTAL(103,$B$4:B61)*1</f>
        <v>58</v>
      </c>
      <c r="B61" s="91" t="s">
        <v>88</v>
      </c>
      <c r="C61" s="9" t="s">
        <v>268</v>
      </c>
      <c r="D61" s="91" t="s">
        <v>93</v>
      </c>
      <c r="E61" s="91" t="s">
        <v>269</v>
      </c>
      <c r="F61" s="91" t="s">
        <v>19</v>
      </c>
      <c r="G61" s="91" t="s">
        <v>95</v>
      </c>
      <c r="H61" s="39">
        <v>45714.676678240743</v>
      </c>
    </row>
    <row r="62" spans="1:8" ht="20.100000000000001" customHeight="1" x14ac:dyDescent="0.2">
      <c r="A62" s="17">
        <f>SUBTOTAL(103,$B$4:B62)*1</f>
        <v>59</v>
      </c>
      <c r="B62" s="91" t="s">
        <v>88</v>
      </c>
      <c r="C62" s="9" t="s">
        <v>272</v>
      </c>
      <c r="D62" s="91" t="s">
        <v>93</v>
      </c>
      <c r="E62" s="91" t="s">
        <v>269</v>
      </c>
      <c r="F62" s="91" t="s">
        <v>19</v>
      </c>
      <c r="G62" s="91" t="s">
        <v>95</v>
      </c>
      <c r="H62" s="39">
        <v>45716.366319444445</v>
      </c>
    </row>
    <row r="63" spans="1:8" ht="20.100000000000001" customHeight="1" x14ac:dyDescent="0.2">
      <c r="A63" s="17">
        <f>SUBTOTAL(103,$B$4:B63)*1</f>
        <v>60</v>
      </c>
      <c r="B63" s="91" t="s">
        <v>88</v>
      </c>
      <c r="C63" s="9" t="s">
        <v>259</v>
      </c>
      <c r="D63" s="91" t="s">
        <v>100</v>
      </c>
      <c r="E63" s="91" t="s">
        <v>138</v>
      </c>
      <c r="F63" s="91" t="s">
        <v>19</v>
      </c>
      <c r="G63" s="91" t="s">
        <v>95</v>
      </c>
      <c r="H63" s="39">
        <v>45706.818530092591</v>
      </c>
    </row>
    <row r="64" spans="1:8" ht="20.100000000000001" customHeight="1" x14ac:dyDescent="0.2">
      <c r="A64" s="17">
        <f>SUBTOTAL(103,$B$4:B64)*1</f>
        <v>61</v>
      </c>
      <c r="B64" s="91" t="s">
        <v>88</v>
      </c>
      <c r="C64" s="9" t="s">
        <v>479</v>
      </c>
      <c r="D64" s="91" t="s">
        <v>93</v>
      </c>
      <c r="E64" s="91" t="s">
        <v>138</v>
      </c>
      <c r="F64" s="91" t="s">
        <v>19</v>
      </c>
      <c r="G64" s="91" t="s">
        <v>95</v>
      </c>
      <c r="H64" s="39">
        <v>45734.957708333335</v>
      </c>
    </row>
    <row r="65" spans="1:8" ht="20.100000000000001" customHeight="1" x14ac:dyDescent="0.2">
      <c r="A65" s="17">
        <f>SUBTOTAL(103,$B$4:B65)*1</f>
        <v>62</v>
      </c>
      <c r="B65" s="91" t="s">
        <v>88</v>
      </c>
      <c r="C65" s="9" t="s">
        <v>270</v>
      </c>
      <c r="D65" s="91" t="s">
        <v>100</v>
      </c>
      <c r="E65" s="91" t="s">
        <v>138</v>
      </c>
      <c r="F65" s="91" t="s">
        <v>19</v>
      </c>
      <c r="G65" s="91" t="s">
        <v>95</v>
      </c>
      <c r="H65" s="39">
        <v>45703.626909722225</v>
      </c>
    </row>
    <row r="66" spans="1:8" ht="20.100000000000001" customHeight="1" x14ac:dyDescent="0.2">
      <c r="A66" s="17">
        <f>SUBTOTAL(103,$B$4:B66)*1</f>
        <v>63</v>
      </c>
      <c r="B66" s="91" t="s">
        <v>83</v>
      </c>
      <c r="C66" s="9" t="s">
        <v>450</v>
      </c>
      <c r="D66" s="91" t="s">
        <v>100</v>
      </c>
      <c r="E66" s="91" t="s">
        <v>124</v>
      </c>
      <c r="F66" s="91" t="s">
        <v>20</v>
      </c>
      <c r="G66" s="91" t="s">
        <v>104</v>
      </c>
      <c r="H66" s="39">
        <v>45727.722013888888</v>
      </c>
    </row>
    <row r="67" spans="1:8" ht="20.100000000000001" customHeight="1" x14ac:dyDescent="0.2">
      <c r="A67" s="17">
        <f>SUBTOTAL(103,$B$4:B67)*1</f>
        <v>64</v>
      </c>
      <c r="B67" s="91" t="s">
        <v>85</v>
      </c>
      <c r="C67" s="9" t="s">
        <v>413</v>
      </c>
      <c r="D67" s="91" t="s">
        <v>100</v>
      </c>
      <c r="E67" s="91" t="s">
        <v>414</v>
      </c>
      <c r="F67" s="91" t="s">
        <v>19</v>
      </c>
      <c r="G67" s="91" t="s">
        <v>111</v>
      </c>
      <c r="H67" s="39">
        <v>45723.621099537035</v>
      </c>
    </row>
    <row r="68" spans="1:8" ht="20.100000000000001" customHeight="1" x14ac:dyDescent="0.2">
      <c r="A68" s="17">
        <f>SUBTOTAL(103,$B$4:B68)*1</f>
        <v>65</v>
      </c>
      <c r="B68" s="91" t="s">
        <v>86</v>
      </c>
      <c r="C68" s="9" t="s">
        <v>518</v>
      </c>
      <c r="D68" s="91" t="s">
        <v>93</v>
      </c>
      <c r="E68" s="91" t="s">
        <v>370</v>
      </c>
      <c r="F68" s="91" t="s">
        <v>97</v>
      </c>
      <c r="G68" s="91" t="s">
        <v>95</v>
      </c>
      <c r="H68" s="39">
        <v>45747.493750000001</v>
      </c>
    </row>
    <row r="69" spans="1:8" ht="20.100000000000001" customHeight="1" x14ac:dyDescent="0.2">
      <c r="A69" s="17">
        <f>SUBTOTAL(103,$B$4:B69)*1</f>
        <v>66</v>
      </c>
      <c r="B69" s="91" t="s">
        <v>86</v>
      </c>
      <c r="C69" s="9" t="s">
        <v>175</v>
      </c>
      <c r="D69" s="91" t="s">
        <v>93</v>
      </c>
      <c r="E69" s="91" t="s">
        <v>139</v>
      </c>
      <c r="F69" s="91" t="s">
        <v>97</v>
      </c>
      <c r="G69" s="91" t="s">
        <v>112</v>
      </c>
      <c r="H69" s="39">
        <v>45652.457731481481</v>
      </c>
    </row>
    <row r="70" spans="1:8" ht="20.100000000000001" customHeight="1" x14ac:dyDescent="0.2">
      <c r="A70" s="17">
        <f>SUBTOTAL(103,$B$4:B70)*1</f>
        <v>67</v>
      </c>
      <c r="B70" s="91" t="s">
        <v>86</v>
      </c>
      <c r="C70" s="9" t="s">
        <v>254</v>
      </c>
      <c r="D70" s="91" t="s">
        <v>93</v>
      </c>
      <c r="E70" s="91" t="s">
        <v>139</v>
      </c>
      <c r="F70" s="91" t="s">
        <v>97</v>
      </c>
      <c r="G70" s="91" t="s">
        <v>112</v>
      </c>
      <c r="H70" s="39">
        <v>45696.729756944442</v>
      </c>
    </row>
    <row r="71" spans="1:8" ht="20.100000000000001" customHeight="1" x14ac:dyDescent="0.2">
      <c r="A71" s="17">
        <f>SUBTOTAL(103,$B$4:B71)*1</f>
        <v>68</v>
      </c>
      <c r="B71" s="91" t="s">
        <v>86</v>
      </c>
      <c r="C71" s="9" t="s">
        <v>241</v>
      </c>
      <c r="D71" s="91" t="s">
        <v>93</v>
      </c>
      <c r="E71" s="91" t="s">
        <v>139</v>
      </c>
      <c r="F71" s="91" t="s">
        <v>97</v>
      </c>
      <c r="G71" s="91" t="s">
        <v>112</v>
      </c>
      <c r="H71" s="39">
        <v>45676.196840277778</v>
      </c>
    </row>
    <row r="72" spans="1:8" ht="20.100000000000001" customHeight="1" x14ac:dyDescent="0.2">
      <c r="A72" s="17">
        <f>SUBTOTAL(103,$B$4:B72)*1</f>
        <v>69</v>
      </c>
      <c r="B72" s="91" t="s">
        <v>520</v>
      </c>
      <c r="C72" s="9" t="s">
        <v>277</v>
      </c>
      <c r="D72" s="91" t="s">
        <v>100</v>
      </c>
      <c r="E72" s="91" t="s">
        <v>137</v>
      </c>
      <c r="F72" s="91" t="s">
        <v>20</v>
      </c>
      <c r="G72" s="91" t="s">
        <v>104</v>
      </c>
      <c r="H72" s="39">
        <v>45715.742939814816</v>
      </c>
    </row>
    <row r="73" spans="1:8" ht="20.100000000000001" customHeight="1" x14ac:dyDescent="0.2">
      <c r="A73" s="17">
        <f>SUBTOTAL(103,$B$4:B73)*1</f>
        <v>70</v>
      </c>
      <c r="B73" s="91" t="s">
        <v>520</v>
      </c>
      <c r="C73" s="9" t="s">
        <v>428</v>
      </c>
      <c r="D73" s="91" t="s">
        <v>100</v>
      </c>
      <c r="E73" s="91" t="s">
        <v>137</v>
      </c>
      <c r="F73" s="91" t="s">
        <v>20</v>
      </c>
      <c r="G73" s="91" t="s">
        <v>104</v>
      </c>
      <c r="H73" s="39">
        <v>45743.570787037039</v>
      </c>
    </row>
    <row r="74" spans="1:8" ht="20.100000000000001" customHeight="1" x14ac:dyDescent="0.2">
      <c r="A74" s="17">
        <f>SUBTOTAL(103,$B$4:B74)*1</f>
        <v>71</v>
      </c>
      <c r="B74" s="91" t="s">
        <v>520</v>
      </c>
      <c r="C74" s="9" t="s">
        <v>432</v>
      </c>
      <c r="D74" s="91" t="s">
        <v>93</v>
      </c>
      <c r="E74" s="91" t="s">
        <v>137</v>
      </c>
      <c r="F74" s="91" t="s">
        <v>20</v>
      </c>
      <c r="G74" s="91" t="s">
        <v>104</v>
      </c>
      <c r="H74" s="39">
        <v>45784.593043981484</v>
      </c>
    </row>
    <row r="75" spans="1:8" ht="20.100000000000001" customHeight="1" x14ac:dyDescent="0.2">
      <c r="A75" s="17">
        <f>SUBTOTAL(103,$B$4:B75)*1</f>
        <v>72</v>
      </c>
      <c r="B75" s="91" t="s">
        <v>520</v>
      </c>
      <c r="C75" s="9" t="s">
        <v>434</v>
      </c>
      <c r="D75" s="91" t="s">
        <v>93</v>
      </c>
      <c r="E75" s="91" t="s">
        <v>137</v>
      </c>
      <c r="F75" s="91" t="s">
        <v>20</v>
      </c>
      <c r="G75" s="91" t="s">
        <v>104</v>
      </c>
      <c r="H75" s="39">
        <v>45784.480162037034</v>
      </c>
    </row>
    <row r="76" spans="1:8" ht="20.100000000000001" customHeight="1" x14ac:dyDescent="0.2">
      <c r="A76" s="17">
        <f>SUBTOTAL(103,$B$4:B76)*1</f>
        <v>73</v>
      </c>
      <c r="B76" s="91" t="s">
        <v>520</v>
      </c>
      <c r="C76" s="9" t="s">
        <v>253</v>
      </c>
      <c r="D76" s="91" t="s">
        <v>100</v>
      </c>
      <c r="E76" s="91" t="s">
        <v>137</v>
      </c>
      <c r="F76" s="91" t="s">
        <v>20</v>
      </c>
      <c r="G76" s="91" t="s">
        <v>104</v>
      </c>
      <c r="H76" s="39">
        <v>45714.504270833335</v>
      </c>
    </row>
    <row r="77" spans="1:8" ht="20.100000000000001" customHeight="1" x14ac:dyDescent="0.2">
      <c r="A77" s="17">
        <f>SUBTOTAL(103,$B$4:B77)*1</f>
        <v>74</v>
      </c>
      <c r="B77" s="91" t="s">
        <v>520</v>
      </c>
      <c r="C77" s="9" t="s">
        <v>170</v>
      </c>
      <c r="D77" s="91" t="s">
        <v>100</v>
      </c>
      <c r="E77" s="91" t="s">
        <v>137</v>
      </c>
      <c r="F77" s="91" t="s">
        <v>20</v>
      </c>
      <c r="G77" s="91" t="s">
        <v>104</v>
      </c>
      <c r="H77" s="39">
        <v>45637.643333333333</v>
      </c>
    </row>
    <row r="78" spans="1:8" ht="20.100000000000001" customHeight="1" x14ac:dyDescent="0.2">
      <c r="A78" s="17">
        <f>SUBTOTAL(103,$B$4:B78)*1</f>
        <v>75</v>
      </c>
      <c r="B78" s="91" t="s">
        <v>520</v>
      </c>
      <c r="C78" s="9" t="s">
        <v>491</v>
      </c>
      <c r="D78" s="91" t="s">
        <v>100</v>
      </c>
      <c r="E78" s="91" t="s">
        <v>137</v>
      </c>
      <c r="F78" s="91" t="s">
        <v>20</v>
      </c>
      <c r="G78" s="91" t="s">
        <v>104</v>
      </c>
      <c r="H78" s="39">
        <v>45778.54415509259</v>
      </c>
    </row>
    <row r="79" spans="1:8" ht="20.100000000000001" customHeight="1" x14ac:dyDescent="0.2">
      <c r="A79" s="17">
        <f>SUBTOTAL(103,$B$4:B79)*1</f>
        <v>76</v>
      </c>
      <c r="B79" s="91" t="s">
        <v>520</v>
      </c>
      <c r="C79" s="9" t="s">
        <v>255</v>
      </c>
      <c r="D79" s="91" t="s">
        <v>100</v>
      </c>
      <c r="E79" s="91" t="s">
        <v>117</v>
      </c>
      <c r="F79" s="91" t="s">
        <v>20</v>
      </c>
      <c r="G79" s="91" t="s">
        <v>95</v>
      </c>
      <c r="H79" s="39">
        <v>45695.578819444447</v>
      </c>
    </row>
    <row r="80" spans="1:8" ht="20.100000000000001" customHeight="1" x14ac:dyDescent="0.2">
      <c r="A80" s="17">
        <f>SUBTOTAL(103,$B$4:B80)*1</f>
        <v>77</v>
      </c>
      <c r="B80" s="91" t="s">
        <v>520</v>
      </c>
      <c r="C80" s="9" t="s">
        <v>519</v>
      </c>
      <c r="D80" s="91" t="s">
        <v>93</v>
      </c>
      <c r="E80" s="91" t="s">
        <v>117</v>
      </c>
      <c r="F80" s="91" t="s">
        <v>19</v>
      </c>
      <c r="G80" s="91" t="s">
        <v>95</v>
      </c>
      <c r="H80" s="39">
        <v>45784.600694444445</v>
      </c>
    </row>
    <row r="81" spans="1:8" ht="20.100000000000001" customHeight="1" x14ac:dyDescent="0.2">
      <c r="A81" s="17">
        <f>SUBTOTAL(103,$B$4:B81)*1</f>
        <v>78</v>
      </c>
      <c r="B81" s="91" t="s">
        <v>520</v>
      </c>
      <c r="C81" s="9" t="s">
        <v>446</v>
      </c>
      <c r="D81" s="91" t="s">
        <v>93</v>
      </c>
      <c r="E81" s="91" t="s">
        <v>243</v>
      </c>
      <c r="F81" s="91" t="s">
        <v>20</v>
      </c>
      <c r="G81" s="91" t="s">
        <v>95</v>
      </c>
      <c r="H81" s="39">
        <v>45784.414537037039</v>
      </c>
    </row>
    <row r="82" spans="1:8" ht="20.100000000000001" customHeight="1" x14ac:dyDescent="0.2">
      <c r="A82" s="17">
        <f>SUBTOTAL(103,$B$4:B82)*1</f>
        <v>79</v>
      </c>
      <c r="B82" s="91" t="s">
        <v>520</v>
      </c>
      <c r="C82" s="9" t="s">
        <v>238</v>
      </c>
      <c r="D82" s="91" t="s">
        <v>100</v>
      </c>
      <c r="E82" s="91" t="s">
        <v>118</v>
      </c>
      <c r="F82" s="91" t="s">
        <v>20</v>
      </c>
      <c r="G82" s="91" t="s">
        <v>105</v>
      </c>
      <c r="H82" s="39">
        <v>45687.696666666663</v>
      </c>
    </row>
    <row r="83" spans="1:8" ht="20.100000000000001" customHeight="1" x14ac:dyDescent="0.2">
      <c r="A83" s="17">
        <f>SUBTOTAL(103,$B$4:B83)*1</f>
        <v>80</v>
      </c>
      <c r="B83" s="91" t="s">
        <v>520</v>
      </c>
      <c r="C83" s="9" t="s">
        <v>171</v>
      </c>
      <c r="D83" s="91" t="s">
        <v>100</v>
      </c>
      <c r="E83" s="91" t="s">
        <v>118</v>
      </c>
      <c r="F83" s="91" t="s">
        <v>20</v>
      </c>
      <c r="G83" s="91" t="s">
        <v>105</v>
      </c>
      <c r="H83" s="39">
        <v>45652.733506944445</v>
      </c>
    </row>
    <row r="84" spans="1:8" ht="20.100000000000001" customHeight="1" x14ac:dyDescent="0.2">
      <c r="A84" s="17">
        <f>SUBTOTAL(103,$B$4:B84)*1</f>
        <v>81</v>
      </c>
      <c r="B84" s="91" t="s">
        <v>520</v>
      </c>
      <c r="C84" s="9" t="s">
        <v>487</v>
      </c>
      <c r="D84" s="91" t="s">
        <v>93</v>
      </c>
      <c r="E84" s="91" t="s">
        <v>118</v>
      </c>
      <c r="F84" s="91" t="s">
        <v>20</v>
      </c>
      <c r="G84" s="91" t="s">
        <v>105</v>
      </c>
      <c r="H84" s="39">
        <v>45722.451203703706</v>
      </c>
    </row>
    <row r="85" spans="1:8" ht="20.100000000000001" customHeight="1" x14ac:dyDescent="0.2">
      <c r="A85" s="17">
        <f>SUBTOTAL(103,$B$4:B85)*1</f>
        <v>82</v>
      </c>
      <c r="B85" s="91" t="s">
        <v>520</v>
      </c>
      <c r="C85" s="9" t="s">
        <v>176</v>
      </c>
      <c r="D85" s="91" t="s">
        <v>100</v>
      </c>
      <c r="E85" s="91" t="s">
        <v>118</v>
      </c>
      <c r="F85" s="91" t="s">
        <v>20</v>
      </c>
      <c r="G85" s="91" t="s">
        <v>105</v>
      </c>
      <c r="H85" s="39">
        <v>45644.482210648152</v>
      </c>
    </row>
    <row r="86" spans="1:8" ht="20.100000000000001" customHeight="1" x14ac:dyDescent="0.2">
      <c r="A86" s="17">
        <f>SUBTOTAL(103,$B$4:B86)*1</f>
        <v>83</v>
      </c>
      <c r="B86" s="91" t="s">
        <v>520</v>
      </c>
      <c r="C86" s="9" t="s">
        <v>439</v>
      </c>
      <c r="D86" s="91" t="s">
        <v>93</v>
      </c>
      <c r="E86" s="91" t="s">
        <v>119</v>
      </c>
      <c r="F86" s="91" t="s">
        <v>19</v>
      </c>
      <c r="G86" s="91" t="s">
        <v>95</v>
      </c>
      <c r="H86" s="39">
        <v>45719.554340277777</v>
      </c>
    </row>
    <row r="87" spans="1:8" ht="20.100000000000001" customHeight="1" x14ac:dyDescent="0.2">
      <c r="A87" s="17">
        <f>SUBTOTAL(103,$B$4:B87)*1</f>
        <v>84</v>
      </c>
      <c r="B87" s="91" t="s">
        <v>520</v>
      </c>
      <c r="C87" s="9" t="s">
        <v>459</v>
      </c>
      <c r="D87" s="91" t="s">
        <v>100</v>
      </c>
      <c r="E87" s="91" t="s">
        <v>119</v>
      </c>
      <c r="F87" s="91" t="s">
        <v>19</v>
      </c>
      <c r="G87" s="91" t="s">
        <v>95</v>
      </c>
      <c r="H87" s="39">
        <v>45783.608900462961</v>
      </c>
    </row>
    <row r="88" spans="1:8" ht="20.100000000000001" customHeight="1" x14ac:dyDescent="0.2">
      <c r="A88" s="17">
        <f>SUBTOTAL(103,$B$4:B88)*1</f>
        <v>85</v>
      </c>
      <c r="B88" s="91" t="s">
        <v>520</v>
      </c>
      <c r="C88" s="9" t="s">
        <v>169</v>
      </c>
      <c r="D88" s="91" t="s">
        <v>100</v>
      </c>
      <c r="E88" s="91" t="s">
        <v>119</v>
      </c>
      <c r="F88" s="91" t="s">
        <v>19</v>
      </c>
      <c r="G88" s="91" t="s">
        <v>95</v>
      </c>
      <c r="H88" s="39">
        <v>45783.478449074071</v>
      </c>
    </row>
    <row r="89" spans="1:8" ht="20.100000000000001" customHeight="1" x14ac:dyDescent="0.2">
      <c r="A89" s="17">
        <f>SUBTOTAL(103,$B$4:B89)*1</f>
        <v>86</v>
      </c>
      <c r="B89" s="91" t="s">
        <v>521</v>
      </c>
      <c r="C89" s="9" t="s">
        <v>418</v>
      </c>
      <c r="D89" s="91" t="s">
        <v>100</v>
      </c>
      <c r="E89" s="91" t="s">
        <v>113</v>
      </c>
      <c r="F89" s="91" t="s">
        <v>19</v>
      </c>
      <c r="G89" s="91" t="s">
        <v>95</v>
      </c>
      <c r="H89" s="39">
        <v>45741.480613425927</v>
      </c>
    </row>
    <row r="90" spans="1:8" ht="20.100000000000001" customHeight="1" x14ac:dyDescent="0.2">
      <c r="A90" s="17">
        <f>SUBTOTAL(103,$B$4:B90)*1</f>
        <v>87</v>
      </c>
      <c r="B90" s="91" t="s">
        <v>521</v>
      </c>
      <c r="C90" s="9" t="s">
        <v>435</v>
      </c>
      <c r="D90" s="91" t="s">
        <v>93</v>
      </c>
      <c r="E90" s="91" t="s">
        <v>113</v>
      </c>
      <c r="F90" s="91" t="s">
        <v>20</v>
      </c>
      <c r="G90" s="91" t="s">
        <v>95</v>
      </c>
      <c r="H90" s="39">
        <v>45783.469606481478</v>
      </c>
    </row>
    <row r="91" spans="1:8" ht="20.100000000000001" customHeight="1" x14ac:dyDescent="0.2">
      <c r="A91" s="17">
        <f>SUBTOTAL(103,$B$4:B91)*1</f>
        <v>88</v>
      </c>
      <c r="B91" s="91" t="s">
        <v>521</v>
      </c>
      <c r="C91" s="9" t="s">
        <v>517</v>
      </c>
      <c r="D91" s="91" t="s">
        <v>100</v>
      </c>
      <c r="E91" s="91" t="s">
        <v>113</v>
      </c>
      <c r="F91" s="91" t="s">
        <v>19</v>
      </c>
      <c r="G91" s="91" t="s">
        <v>95</v>
      </c>
      <c r="H91" s="39">
        <v>45741.481157407405</v>
      </c>
    </row>
    <row r="92" spans="1:8" ht="20.100000000000001" customHeight="1" x14ac:dyDescent="0.2">
      <c r="A92" s="17">
        <f>SUBTOTAL(103,$B$4:B92)*1</f>
        <v>89</v>
      </c>
      <c r="B92" s="91" t="s">
        <v>521</v>
      </c>
      <c r="C92" s="9" t="s">
        <v>436</v>
      </c>
      <c r="D92" s="91" t="s">
        <v>100</v>
      </c>
      <c r="E92" s="91" t="s">
        <v>437</v>
      </c>
      <c r="F92" s="91" t="s">
        <v>20</v>
      </c>
      <c r="G92" s="91" t="s">
        <v>110</v>
      </c>
      <c r="H92" s="39">
        <v>45741.471203703702</v>
      </c>
    </row>
    <row r="93" spans="1:8" ht="20.100000000000001" customHeight="1" x14ac:dyDescent="0.2">
      <c r="A93" s="17">
        <f>SUBTOTAL(103,$B$4:B93)*1</f>
        <v>90</v>
      </c>
      <c r="B93" s="91" t="s">
        <v>521</v>
      </c>
      <c r="C93" s="9" t="s">
        <v>471</v>
      </c>
      <c r="D93" s="91" t="s">
        <v>100</v>
      </c>
      <c r="E93" s="91" t="s">
        <v>200</v>
      </c>
      <c r="F93" s="91" t="s">
        <v>20</v>
      </c>
      <c r="G93" s="91" t="s">
        <v>95</v>
      </c>
      <c r="H93" s="39">
        <v>45743.073113425926</v>
      </c>
    </row>
    <row r="94" spans="1:8" ht="20.100000000000001" customHeight="1" x14ac:dyDescent="0.2">
      <c r="A94" s="17">
        <f>SUBTOTAL(103,$B$4:B94)*1</f>
        <v>91</v>
      </c>
      <c r="B94" s="91" t="s">
        <v>84</v>
      </c>
      <c r="C94" s="9" t="s">
        <v>447</v>
      </c>
      <c r="D94" s="91" t="s">
        <v>100</v>
      </c>
      <c r="E94" s="91" t="s">
        <v>257</v>
      </c>
      <c r="F94" s="91" t="s">
        <v>20</v>
      </c>
      <c r="G94" s="91" t="s">
        <v>95</v>
      </c>
      <c r="H94" s="39">
        <v>45731.461018518516</v>
      </c>
    </row>
    <row r="95" spans="1:8" ht="20.100000000000001" customHeight="1" x14ac:dyDescent="0.2">
      <c r="A95" s="17">
        <f>SUBTOTAL(103,$B$4:B95)*1</f>
        <v>92</v>
      </c>
      <c r="B95" s="91" t="s">
        <v>84</v>
      </c>
      <c r="C95" s="9" t="s">
        <v>256</v>
      </c>
      <c r="D95" s="91" t="s">
        <v>100</v>
      </c>
      <c r="E95" s="91" t="s">
        <v>257</v>
      </c>
      <c r="F95" s="91" t="s">
        <v>20</v>
      </c>
      <c r="G95" s="91" t="s">
        <v>95</v>
      </c>
      <c r="H95" s="39">
        <v>45710.829421296294</v>
      </c>
    </row>
    <row r="96" spans="1:8" ht="20.100000000000001" customHeight="1" x14ac:dyDescent="0.2">
      <c r="A96" s="17">
        <f>SUBTOTAL(103,$B$4:B96)*1</f>
        <v>93</v>
      </c>
      <c r="B96" s="91" t="s">
        <v>84</v>
      </c>
      <c r="C96" s="9" t="s">
        <v>165</v>
      </c>
      <c r="D96" s="91" t="s">
        <v>93</v>
      </c>
      <c r="E96" s="91" t="s">
        <v>140</v>
      </c>
      <c r="F96" s="91" t="s">
        <v>19</v>
      </c>
      <c r="G96" s="91" t="s">
        <v>95</v>
      </c>
      <c r="H96" s="39">
        <v>45615.450358796297</v>
      </c>
    </row>
    <row r="97" spans="1:8" ht="20.100000000000001" customHeight="1" x14ac:dyDescent="0.2">
      <c r="A97" s="17">
        <f>SUBTOTAL(103,$B$4:B97)*1</f>
        <v>94</v>
      </c>
      <c r="B97" s="91" t="s">
        <v>84</v>
      </c>
      <c r="C97" s="9" t="s">
        <v>420</v>
      </c>
      <c r="D97" s="91" t="s">
        <v>93</v>
      </c>
      <c r="E97" s="91" t="s">
        <v>161</v>
      </c>
      <c r="F97" s="91" t="s">
        <v>97</v>
      </c>
      <c r="G97" s="91" t="s">
        <v>112</v>
      </c>
      <c r="H97" s="39">
        <v>45783.522002314814</v>
      </c>
    </row>
    <row r="98" spans="1:8" ht="20.100000000000001" customHeight="1" x14ac:dyDescent="0.2">
      <c r="A98" s="17">
        <f>SUBTOTAL(103,$B$4:B98)*1</f>
        <v>95</v>
      </c>
      <c r="B98" s="91" t="s">
        <v>84</v>
      </c>
      <c r="C98" s="9" t="s">
        <v>448</v>
      </c>
      <c r="D98" s="91" t="s">
        <v>93</v>
      </c>
      <c r="E98" s="91" t="s">
        <v>161</v>
      </c>
      <c r="F98" s="91" t="s">
        <v>97</v>
      </c>
      <c r="G98" s="91" t="s">
        <v>112</v>
      </c>
      <c r="H98" s="39">
        <v>45743.419560185182</v>
      </c>
    </row>
    <row r="99" spans="1:8" ht="20.100000000000001" customHeight="1" x14ac:dyDescent="0.2">
      <c r="A99" s="17">
        <f>SUBTOTAL(103,$B$4:B99)*1</f>
        <v>96</v>
      </c>
      <c r="B99" s="91" t="s">
        <v>84</v>
      </c>
      <c r="C99" s="9" t="s">
        <v>160</v>
      </c>
      <c r="D99" s="91" t="s">
        <v>93</v>
      </c>
      <c r="E99" s="91" t="s">
        <v>161</v>
      </c>
      <c r="F99" s="91" t="s">
        <v>97</v>
      </c>
      <c r="G99" s="91" t="s">
        <v>112</v>
      </c>
      <c r="H99" s="39">
        <v>45626.929166666669</v>
      </c>
    </row>
    <row r="100" spans="1:8" ht="20.100000000000001" customHeight="1" x14ac:dyDescent="0.2">
      <c r="A100" s="17">
        <f>SUBTOTAL(103,$B$4:B100)*1</f>
        <v>97</v>
      </c>
      <c r="B100" s="91" t="s">
        <v>84</v>
      </c>
      <c r="C100" s="9" t="s">
        <v>164</v>
      </c>
      <c r="D100" s="91" t="s">
        <v>93</v>
      </c>
      <c r="E100" s="91" t="s">
        <v>161</v>
      </c>
      <c r="F100" s="91" t="s">
        <v>97</v>
      </c>
      <c r="G100" s="91" t="s">
        <v>112</v>
      </c>
      <c r="H100" s="39">
        <v>45620.567546296297</v>
      </c>
    </row>
    <row r="101" spans="1:8" ht="20.100000000000001" customHeight="1" x14ac:dyDescent="0.2">
      <c r="A101" s="17">
        <f>SUBTOTAL(103,$B$4:B101)*1</f>
        <v>98</v>
      </c>
      <c r="B101" s="91" t="s">
        <v>84</v>
      </c>
      <c r="C101" s="9" t="s">
        <v>506</v>
      </c>
      <c r="D101" s="91" t="s">
        <v>93</v>
      </c>
      <c r="E101" s="91" t="s">
        <v>161</v>
      </c>
      <c r="F101" s="91" t="s">
        <v>97</v>
      </c>
      <c r="G101" s="91" t="s">
        <v>112</v>
      </c>
      <c r="H101" s="39">
        <v>45738.518888888888</v>
      </c>
    </row>
    <row r="102" spans="1:8" ht="20.100000000000001" customHeight="1" x14ac:dyDescent="0.2">
      <c r="A102" s="17">
        <f>SUBTOTAL(103,$B$4:B102)*1</f>
        <v>99</v>
      </c>
      <c r="B102" s="91" t="s">
        <v>84</v>
      </c>
      <c r="C102" s="9" t="s">
        <v>162</v>
      </c>
      <c r="D102" s="91" t="s">
        <v>93</v>
      </c>
      <c r="E102" s="91" t="s">
        <v>161</v>
      </c>
      <c r="F102" s="91" t="s">
        <v>97</v>
      </c>
      <c r="G102" s="91" t="s">
        <v>112</v>
      </c>
      <c r="H102" s="39">
        <v>45600.80568287037</v>
      </c>
    </row>
    <row r="103" spans="1:8" ht="20.100000000000001" customHeight="1" x14ac:dyDescent="0.2">
      <c r="A103" s="17">
        <f>SUBTOTAL(103,$B$4:B103)*1</f>
        <v>100</v>
      </c>
      <c r="B103" s="91" t="s">
        <v>84</v>
      </c>
      <c r="C103" s="9" t="s">
        <v>163</v>
      </c>
      <c r="D103" s="91" t="s">
        <v>93</v>
      </c>
      <c r="E103" s="91" t="s">
        <v>161</v>
      </c>
      <c r="F103" s="91" t="s">
        <v>97</v>
      </c>
      <c r="G103" s="91" t="s">
        <v>112</v>
      </c>
      <c r="H103" s="39">
        <v>45608.528611111113</v>
      </c>
    </row>
    <row r="104" spans="1:8" ht="20.100000000000001" customHeight="1" x14ac:dyDescent="0.2">
      <c r="A104" s="17">
        <f>SUBTOTAL(103,$B$4:B104)*1</f>
        <v>101</v>
      </c>
      <c r="B104" s="91" t="s">
        <v>87</v>
      </c>
      <c r="C104" s="9" t="s">
        <v>454</v>
      </c>
      <c r="D104" s="91" t="s">
        <v>100</v>
      </c>
      <c r="E104" s="91" t="s">
        <v>166</v>
      </c>
      <c r="F104" s="91" t="s">
        <v>19</v>
      </c>
      <c r="G104" s="91" t="s">
        <v>116</v>
      </c>
      <c r="H104" s="39">
        <v>45721.418252314812</v>
      </c>
    </row>
    <row r="105" spans="1:8" ht="20.100000000000001" customHeight="1" x14ac:dyDescent="0.2">
      <c r="A105" s="17">
        <f>SUBTOTAL(103,$B$4:B105)*1</f>
        <v>102</v>
      </c>
      <c r="B105" s="91" t="s">
        <v>87</v>
      </c>
      <c r="C105" s="9" t="s">
        <v>484</v>
      </c>
      <c r="D105" s="91" t="s">
        <v>100</v>
      </c>
      <c r="E105" s="91" t="s">
        <v>166</v>
      </c>
      <c r="F105" s="91" t="s">
        <v>19</v>
      </c>
      <c r="G105" s="91" t="s">
        <v>116</v>
      </c>
      <c r="H105" s="39">
        <v>45720.42355324074</v>
      </c>
    </row>
    <row r="106" spans="1:8" ht="20.100000000000001" customHeight="1" x14ac:dyDescent="0.2">
      <c r="A106" s="17">
        <f>SUBTOTAL(103,$B$4:B106)*1</f>
        <v>103</v>
      </c>
      <c r="B106" s="91" t="s">
        <v>87</v>
      </c>
      <c r="C106" s="9" t="s">
        <v>485</v>
      </c>
      <c r="D106" s="91" t="s">
        <v>100</v>
      </c>
      <c r="E106" s="91" t="s">
        <v>166</v>
      </c>
      <c r="F106" s="91" t="s">
        <v>19</v>
      </c>
      <c r="G106" s="91" t="s">
        <v>116</v>
      </c>
      <c r="H106" s="39">
        <v>45720.424074074072</v>
      </c>
    </row>
    <row r="107" spans="1:8" ht="20.100000000000001" customHeight="1" x14ac:dyDescent="0.2">
      <c r="A107" s="17">
        <f>SUBTOTAL(103,$B$4:B107)*1</f>
        <v>104</v>
      </c>
      <c r="B107" s="91" t="s">
        <v>87</v>
      </c>
      <c r="C107" s="9" t="s">
        <v>226</v>
      </c>
      <c r="D107" s="91" t="s">
        <v>100</v>
      </c>
      <c r="E107" s="91" t="s">
        <v>166</v>
      </c>
      <c r="F107" s="91" t="s">
        <v>19</v>
      </c>
      <c r="G107" s="91" t="s">
        <v>116</v>
      </c>
      <c r="H107" s="39">
        <v>45679.695844907408</v>
      </c>
    </row>
    <row r="108" spans="1:8" ht="20.100000000000001" customHeight="1" x14ac:dyDescent="0.2">
      <c r="A108" s="17">
        <f>SUBTOTAL(103,$B$4:B108)*1</f>
        <v>105</v>
      </c>
      <c r="B108" s="91" t="s">
        <v>87</v>
      </c>
      <c r="C108" s="9" t="s">
        <v>433</v>
      </c>
      <c r="D108" s="91" t="s">
        <v>100</v>
      </c>
      <c r="E108" s="91" t="s">
        <v>237</v>
      </c>
      <c r="F108" s="91" t="s">
        <v>20</v>
      </c>
      <c r="G108" s="91" t="s">
        <v>116</v>
      </c>
      <c r="H108" s="39">
        <v>45727.748541666668</v>
      </c>
    </row>
    <row r="109" spans="1:8" ht="20.100000000000001" customHeight="1" x14ac:dyDescent="0.2">
      <c r="A109" s="17">
        <f>SUBTOTAL(103,$B$4:B109)*1</f>
        <v>106</v>
      </c>
      <c r="B109" s="91" t="s">
        <v>87</v>
      </c>
      <c r="C109" s="9" t="s">
        <v>469</v>
      </c>
      <c r="D109" s="91" t="s">
        <v>100</v>
      </c>
      <c r="E109" s="91" t="s">
        <v>237</v>
      </c>
      <c r="F109" s="91" t="s">
        <v>20</v>
      </c>
      <c r="G109" s="91" t="s">
        <v>116</v>
      </c>
      <c r="H109" s="39">
        <v>45738.36613425926</v>
      </c>
    </row>
    <row r="110" spans="1:8" ht="20.100000000000001" customHeight="1" x14ac:dyDescent="0.2">
      <c r="A110" s="17">
        <f>SUBTOTAL(103,$B$4:B110)*1</f>
        <v>107</v>
      </c>
      <c r="B110" s="91" t="s">
        <v>87</v>
      </c>
      <c r="C110" s="9" t="s">
        <v>236</v>
      </c>
      <c r="D110" s="91" t="s">
        <v>93</v>
      </c>
      <c r="E110" s="91" t="s">
        <v>237</v>
      </c>
      <c r="F110" s="91" t="s">
        <v>20</v>
      </c>
      <c r="G110" s="91" t="s">
        <v>116</v>
      </c>
      <c r="H110" s="39">
        <v>45659.975590277776</v>
      </c>
    </row>
    <row r="111" spans="1:8" ht="20.100000000000001" customHeight="1" x14ac:dyDescent="0.2">
      <c r="A111" s="17">
        <f>SUBTOTAL(103,$B$4:B111)*1</f>
        <v>108</v>
      </c>
      <c r="B111" s="91" t="s">
        <v>82</v>
      </c>
      <c r="C111" s="9" t="s">
        <v>468</v>
      </c>
      <c r="D111" s="91" t="s">
        <v>93</v>
      </c>
      <c r="E111" s="91" t="s">
        <v>107</v>
      </c>
      <c r="F111" s="91" t="s">
        <v>97</v>
      </c>
      <c r="G111" s="91" t="s">
        <v>102</v>
      </c>
      <c r="H111" s="39">
        <v>45731.847083333334</v>
      </c>
    </row>
    <row r="112" spans="1:8" ht="20.100000000000001" customHeight="1" x14ac:dyDescent="0.2">
      <c r="A112" s="17">
        <f>SUBTOTAL(103,$B$4:B112)*1</f>
        <v>109</v>
      </c>
      <c r="B112" s="91" t="s">
        <v>82</v>
      </c>
      <c r="C112" s="9" t="s">
        <v>477</v>
      </c>
      <c r="D112" s="91" t="s">
        <v>93</v>
      </c>
      <c r="E112" s="91" t="s">
        <v>107</v>
      </c>
      <c r="F112" s="91" t="s">
        <v>97</v>
      </c>
      <c r="G112" s="91" t="s">
        <v>102</v>
      </c>
      <c r="H112" s="39">
        <v>45739.922268518516</v>
      </c>
    </row>
    <row r="113" spans="1:8" ht="20.100000000000001" customHeight="1" x14ac:dyDescent="0.2">
      <c r="A113" s="17">
        <f>SUBTOTAL(103,$B$4:B113)*1</f>
        <v>110</v>
      </c>
      <c r="B113" s="91" t="s">
        <v>82</v>
      </c>
      <c r="C113" s="9" t="s">
        <v>284</v>
      </c>
      <c r="D113" s="91" t="s">
        <v>93</v>
      </c>
      <c r="E113" s="91" t="s">
        <v>107</v>
      </c>
      <c r="F113" s="91" t="s">
        <v>97</v>
      </c>
      <c r="G113" s="91" t="s">
        <v>102</v>
      </c>
      <c r="H113" s="39">
        <v>45746.4687962963</v>
      </c>
    </row>
  </sheetData>
  <autoFilter ref="A3:H199" xr:uid="{00000000-0001-0000-0500-000000000000}"/>
  <sortState xmlns:xlrd2="http://schemas.microsoft.com/office/spreadsheetml/2017/richdata2" ref="B4:H113">
    <sortCondition ref="B4:B113" customList="成都市,绵阳市,自贡市,攀枝花市,泸州市,德阳市,广元市,遂宁市,内江市,乐山市,资阳市,宜宾市,南充市,达州市,雅安市,阿坝州,甘孜州,凉山州,广安市,巴中市,眉山市,四川省"/>
    <sortCondition ref="E4:E113"/>
  </sortState>
  <phoneticPr fontId="4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zoomScale="110" zoomScaleNormal="110" workbookViewId="0">
      <pane ySplit="3" topLeftCell="A6" activePane="bottomLeft" state="frozen"/>
      <selection pane="bottomLeft" activeCell="K12" sqref="K12"/>
    </sheetView>
  </sheetViews>
  <sheetFormatPr defaultColWidth="9" defaultRowHeight="15" x14ac:dyDescent="0.2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 x14ac:dyDescent="0.2">
      <c r="A1" s="19" t="s">
        <v>150</v>
      </c>
    </row>
    <row r="2" spans="1:8" ht="40.5" customHeight="1" x14ac:dyDescent="0.2">
      <c r="A2" s="25" t="s">
        <v>146</v>
      </c>
      <c r="B2" s="26"/>
      <c r="C2" s="26"/>
      <c r="D2" s="26"/>
      <c r="E2" s="26"/>
      <c r="F2" s="26"/>
      <c r="G2" s="26"/>
      <c r="H2" s="27"/>
    </row>
    <row r="3" spans="1:8" ht="20.100000000000001" customHeight="1" x14ac:dyDescent="0.2">
      <c r="A3" s="28" t="s">
        <v>15</v>
      </c>
      <c r="B3" s="29" t="s">
        <v>1</v>
      </c>
      <c r="C3" s="29" t="s">
        <v>54</v>
      </c>
      <c r="D3" s="29" t="s">
        <v>55</v>
      </c>
      <c r="E3" s="29" t="s">
        <v>56</v>
      </c>
      <c r="F3" s="29" t="s">
        <v>57</v>
      </c>
      <c r="G3" s="29" t="s">
        <v>58</v>
      </c>
      <c r="H3" s="30" t="s">
        <v>398</v>
      </c>
    </row>
    <row r="4" spans="1:8" ht="20.100000000000001" customHeight="1" x14ac:dyDescent="0.2">
      <c r="A4" s="8">
        <f>SUBTOTAL(103,$B$4:B4)*1</f>
        <v>1</v>
      </c>
      <c r="B4" s="91" t="s">
        <v>71</v>
      </c>
      <c r="C4" s="9" t="s">
        <v>239</v>
      </c>
      <c r="D4" s="91" t="s">
        <v>93</v>
      </c>
      <c r="E4" s="91" t="s">
        <v>174</v>
      </c>
      <c r="F4" s="91" t="s">
        <v>20</v>
      </c>
      <c r="G4" s="91" t="s">
        <v>95</v>
      </c>
      <c r="H4" s="39" t="s">
        <v>456</v>
      </c>
    </row>
    <row r="5" spans="1:8" ht="20.100000000000001" customHeight="1" x14ac:dyDescent="0.2">
      <c r="A5" s="8">
        <f>SUBTOTAL(103,$B$4:B5)*1</f>
        <v>2</v>
      </c>
      <c r="B5" s="91" t="s">
        <v>71</v>
      </c>
      <c r="C5" s="9" t="s">
        <v>271</v>
      </c>
      <c r="D5" s="91" t="s">
        <v>100</v>
      </c>
      <c r="E5" s="91" t="s">
        <v>230</v>
      </c>
      <c r="F5" s="91" t="s">
        <v>97</v>
      </c>
      <c r="G5" s="91" t="s">
        <v>95</v>
      </c>
      <c r="H5" s="39" t="s">
        <v>440</v>
      </c>
    </row>
    <row r="6" spans="1:8" ht="20.100000000000001" customHeight="1" x14ac:dyDescent="0.2">
      <c r="A6" s="8">
        <f>SUBTOTAL(103,$B$4:B6)*1</f>
        <v>3</v>
      </c>
      <c r="B6" s="91" t="s">
        <v>76</v>
      </c>
      <c r="C6" s="9" t="s">
        <v>275</v>
      </c>
      <c r="D6" s="91" t="s">
        <v>100</v>
      </c>
      <c r="E6" s="91" t="s">
        <v>276</v>
      </c>
      <c r="F6" s="91" t="s">
        <v>20</v>
      </c>
      <c r="G6" s="91" t="s">
        <v>95</v>
      </c>
      <c r="H6" s="39" t="s">
        <v>492</v>
      </c>
    </row>
    <row r="7" spans="1:8" ht="20.100000000000001" customHeight="1" x14ac:dyDescent="0.2">
      <c r="A7" s="8">
        <f>SUBTOTAL(103,$B$4:B7)*1</f>
        <v>4</v>
      </c>
      <c r="B7" s="91" t="s">
        <v>73</v>
      </c>
      <c r="C7" s="9" t="s">
        <v>233</v>
      </c>
      <c r="D7" s="91" t="s">
        <v>100</v>
      </c>
      <c r="E7" s="91" t="s">
        <v>234</v>
      </c>
      <c r="F7" s="91" t="s">
        <v>19</v>
      </c>
      <c r="G7" s="91" t="s">
        <v>99</v>
      </c>
      <c r="H7" s="39" t="s">
        <v>412</v>
      </c>
    </row>
    <row r="8" spans="1:8" ht="20.100000000000001" customHeight="1" x14ac:dyDescent="0.2">
      <c r="A8" s="8">
        <f>SUBTOTAL(103,$B$4:B8)*1</f>
        <v>5</v>
      </c>
      <c r="B8" s="91" t="s">
        <v>74</v>
      </c>
      <c r="C8" s="9" t="s">
        <v>273</v>
      </c>
      <c r="D8" s="91" t="s">
        <v>100</v>
      </c>
      <c r="E8" s="91" t="s">
        <v>274</v>
      </c>
      <c r="F8" s="91" t="s">
        <v>19</v>
      </c>
      <c r="G8" s="91" t="s">
        <v>95</v>
      </c>
      <c r="H8" s="39" t="s">
        <v>493</v>
      </c>
    </row>
    <row r="9" spans="1:8" ht="20.100000000000001" customHeight="1" x14ac:dyDescent="0.2">
      <c r="A9" s="8">
        <f>SUBTOTAL(103,$B$4:B9)*1</f>
        <v>6</v>
      </c>
      <c r="B9" s="91" t="s">
        <v>75</v>
      </c>
      <c r="C9" s="9" t="s">
        <v>251</v>
      </c>
      <c r="D9" s="91" t="s">
        <v>100</v>
      </c>
      <c r="E9" s="91" t="s">
        <v>250</v>
      </c>
      <c r="F9" s="91" t="s">
        <v>20</v>
      </c>
      <c r="G9" s="91" t="s">
        <v>95</v>
      </c>
      <c r="H9" s="39" t="s">
        <v>463</v>
      </c>
    </row>
    <row r="10" spans="1:8" ht="20.100000000000001" customHeight="1" x14ac:dyDescent="0.2">
      <c r="A10" s="8">
        <f>SUBTOTAL(103,$B$4:B10)*1</f>
        <v>7</v>
      </c>
      <c r="B10" s="91" t="s">
        <v>79</v>
      </c>
      <c r="C10" s="9" t="s">
        <v>258</v>
      </c>
      <c r="D10" s="91" t="s">
        <v>93</v>
      </c>
      <c r="E10" s="91" t="s">
        <v>229</v>
      </c>
      <c r="F10" s="91" t="s">
        <v>19</v>
      </c>
      <c r="G10" s="91" t="s">
        <v>109</v>
      </c>
      <c r="H10" s="39" t="s">
        <v>466</v>
      </c>
    </row>
    <row r="11" spans="1:8" ht="20.100000000000001" customHeight="1" x14ac:dyDescent="0.2">
      <c r="A11" s="8">
        <f>SUBTOTAL(103,$B$4:B11)*1</f>
        <v>8</v>
      </c>
      <c r="B11" s="91" t="s">
        <v>80</v>
      </c>
      <c r="C11" s="9" t="s">
        <v>231</v>
      </c>
      <c r="D11" s="91" t="s">
        <v>93</v>
      </c>
      <c r="E11" s="91" t="s">
        <v>232</v>
      </c>
      <c r="F11" s="91" t="s">
        <v>20</v>
      </c>
      <c r="G11" s="91" t="s">
        <v>101</v>
      </c>
      <c r="H11" s="39" t="s">
        <v>441</v>
      </c>
    </row>
    <row r="12" spans="1:8" ht="20.100000000000001" customHeight="1" x14ac:dyDescent="0.2">
      <c r="A12" s="8">
        <f>SUBTOTAL(103,$B$4:B12)*1</f>
        <v>9</v>
      </c>
      <c r="B12" s="91" t="s">
        <v>80</v>
      </c>
      <c r="C12" s="9" t="s">
        <v>240</v>
      </c>
      <c r="D12" s="91" t="s">
        <v>93</v>
      </c>
      <c r="E12" s="91" t="s">
        <v>232</v>
      </c>
      <c r="F12" s="91" t="s">
        <v>20</v>
      </c>
      <c r="G12" s="91" t="s">
        <v>101</v>
      </c>
      <c r="H12" s="39" t="s">
        <v>449</v>
      </c>
    </row>
    <row r="13" spans="1:8" ht="20.100000000000001" customHeight="1" x14ac:dyDescent="0.2">
      <c r="A13" s="8">
        <f>SUBTOTAL(103,$B$4:B13)*1</f>
        <v>10</v>
      </c>
      <c r="B13" s="91" t="s">
        <v>80</v>
      </c>
      <c r="C13" s="9" t="s">
        <v>264</v>
      </c>
      <c r="D13" s="91" t="s">
        <v>100</v>
      </c>
      <c r="E13" s="91" t="s">
        <v>265</v>
      </c>
      <c r="F13" s="91" t="s">
        <v>19</v>
      </c>
      <c r="G13" s="91" t="s">
        <v>99</v>
      </c>
      <c r="H13" s="39" t="s">
        <v>416</v>
      </c>
    </row>
    <row r="14" spans="1:8" ht="20.100000000000001" customHeight="1" x14ac:dyDescent="0.2">
      <c r="A14" s="8">
        <f>SUBTOTAL(103,$B$4:B14)*1</f>
        <v>11</v>
      </c>
      <c r="B14" s="91" t="s">
        <v>80</v>
      </c>
      <c r="C14" s="9" t="s">
        <v>168</v>
      </c>
      <c r="D14" s="91" t="s">
        <v>93</v>
      </c>
      <c r="E14" s="91" t="s">
        <v>125</v>
      </c>
      <c r="F14" s="91" t="s">
        <v>20</v>
      </c>
      <c r="G14" s="91" t="s">
        <v>99</v>
      </c>
      <c r="H14" s="39" t="s">
        <v>402</v>
      </c>
    </row>
    <row r="15" spans="1:8" ht="20.100000000000001" customHeight="1" x14ac:dyDescent="0.2">
      <c r="A15" s="8">
        <f>SUBTOTAL(103,$B$4:B15)*1</f>
        <v>12</v>
      </c>
      <c r="B15" s="91" t="s">
        <v>80</v>
      </c>
      <c r="C15" s="9" t="s">
        <v>235</v>
      </c>
      <c r="D15" s="91" t="s">
        <v>93</v>
      </c>
      <c r="E15" s="91" t="s">
        <v>125</v>
      </c>
      <c r="F15" s="91" t="s">
        <v>20</v>
      </c>
      <c r="G15" s="91" t="s">
        <v>99</v>
      </c>
      <c r="H15" s="39" t="s">
        <v>458</v>
      </c>
    </row>
    <row r="16" spans="1:8" ht="20.100000000000001" customHeight="1" x14ac:dyDescent="0.2">
      <c r="A16" s="8">
        <f>SUBTOTAL(103,$B$4:B16)*1</f>
        <v>13</v>
      </c>
      <c r="B16" s="91" t="s">
        <v>80</v>
      </c>
      <c r="C16" s="9" t="s">
        <v>167</v>
      </c>
      <c r="D16" s="91" t="s">
        <v>93</v>
      </c>
      <c r="E16" s="91" t="s">
        <v>125</v>
      </c>
      <c r="F16" s="91" t="s">
        <v>20</v>
      </c>
      <c r="G16" s="91" t="s">
        <v>99</v>
      </c>
      <c r="H16" s="39" t="s">
        <v>465</v>
      </c>
    </row>
    <row r="17" spans="1:8" ht="20.100000000000001" customHeight="1" x14ac:dyDescent="0.2">
      <c r="A17" s="8">
        <f>SUBTOTAL(103,$B$4:B17)*1</f>
        <v>14</v>
      </c>
      <c r="B17" s="91" t="s">
        <v>80</v>
      </c>
      <c r="C17" s="9" t="s">
        <v>263</v>
      </c>
      <c r="D17" s="91" t="s">
        <v>108</v>
      </c>
      <c r="E17" s="91" t="s">
        <v>227</v>
      </c>
      <c r="F17" s="91" t="s">
        <v>19</v>
      </c>
      <c r="G17" s="91" t="s">
        <v>101</v>
      </c>
      <c r="H17" s="39" t="s">
        <v>460</v>
      </c>
    </row>
    <row r="18" spans="1:8" ht="20.100000000000001" customHeight="1" x14ac:dyDescent="0.2">
      <c r="A18" s="8">
        <f>SUBTOTAL(103,$B$4:B18)*1</f>
        <v>15</v>
      </c>
      <c r="B18" s="91" t="s">
        <v>80</v>
      </c>
      <c r="C18" s="9" t="s">
        <v>262</v>
      </c>
      <c r="D18" s="91" t="s">
        <v>108</v>
      </c>
      <c r="E18" s="91" t="s">
        <v>227</v>
      </c>
      <c r="F18" s="91" t="s">
        <v>19</v>
      </c>
      <c r="G18" s="91" t="s">
        <v>101</v>
      </c>
      <c r="H18" s="39" t="s">
        <v>499</v>
      </c>
    </row>
    <row r="19" spans="1:8" ht="20.100000000000001" customHeight="1" x14ac:dyDescent="0.2">
      <c r="A19" s="8">
        <f>SUBTOTAL(103,$B$4:B19)*1</f>
        <v>16</v>
      </c>
      <c r="B19" s="91" t="s">
        <v>88</v>
      </c>
      <c r="C19" s="9" t="s">
        <v>268</v>
      </c>
      <c r="D19" s="91" t="s">
        <v>93</v>
      </c>
      <c r="E19" s="91" t="s">
        <v>269</v>
      </c>
      <c r="F19" s="91" t="s">
        <v>19</v>
      </c>
      <c r="G19" s="91" t="s">
        <v>95</v>
      </c>
      <c r="H19" s="39" t="s">
        <v>415</v>
      </c>
    </row>
    <row r="20" spans="1:8" ht="20.100000000000001" customHeight="1" x14ac:dyDescent="0.2">
      <c r="A20" s="8">
        <f>SUBTOTAL(103,$B$4:B20)*1</f>
        <v>17</v>
      </c>
      <c r="B20" s="91" t="s">
        <v>88</v>
      </c>
      <c r="C20" s="9" t="s">
        <v>272</v>
      </c>
      <c r="D20" s="91" t="s">
        <v>93</v>
      </c>
      <c r="E20" s="91" t="s">
        <v>269</v>
      </c>
      <c r="F20" s="91" t="s">
        <v>19</v>
      </c>
      <c r="G20" s="91" t="s">
        <v>95</v>
      </c>
      <c r="H20" s="39" t="s">
        <v>467</v>
      </c>
    </row>
    <row r="21" spans="1:8" ht="20.100000000000001" customHeight="1" x14ac:dyDescent="0.2">
      <c r="A21" s="8">
        <f>SUBTOTAL(103,$B$4:B21)*1</f>
        <v>18</v>
      </c>
      <c r="B21" s="91" t="s">
        <v>88</v>
      </c>
      <c r="C21" s="9" t="s">
        <v>259</v>
      </c>
      <c r="D21" s="91" t="s">
        <v>100</v>
      </c>
      <c r="E21" s="91" t="s">
        <v>138</v>
      </c>
      <c r="F21" s="91" t="s">
        <v>19</v>
      </c>
      <c r="G21" s="91" t="s">
        <v>95</v>
      </c>
      <c r="H21" s="39" t="s">
        <v>400</v>
      </c>
    </row>
    <row r="22" spans="1:8" ht="20.100000000000001" customHeight="1" x14ac:dyDescent="0.2">
      <c r="A22" s="8">
        <f>SUBTOTAL(103,$B$4:B22)*1</f>
        <v>19</v>
      </c>
      <c r="B22" s="91" t="s">
        <v>88</v>
      </c>
      <c r="C22" s="9" t="s">
        <v>270</v>
      </c>
      <c r="D22" s="91" t="s">
        <v>100</v>
      </c>
      <c r="E22" s="91" t="s">
        <v>138</v>
      </c>
      <c r="F22" s="91" t="s">
        <v>19</v>
      </c>
      <c r="G22" s="91" t="s">
        <v>95</v>
      </c>
      <c r="H22" s="39" t="s">
        <v>507</v>
      </c>
    </row>
    <row r="23" spans="1:8" ht="20.100000000000001" customHeight="1" x14ac:dyDescent="0.2">
      <c r="A23" s="8">
        <f>SUBTOTAL(103,$B$4:B23)*1</f>
        <v>20</v>
      </c>
      <c r="B23" s="91" t="s">
        <v>86</v>
      </c>
      <c r="C23" s="9" t="s">
        <v>175</v>
      </c>
      <c r="D23" s="91" t="s">
        <v>93</v>
      </c>
      <c r="E23" s="91" t="s">
        <v>139</v>
      </c>
      <c r="F23" s="91" t="s">
        <v>97</v>
      </c>
      <c r="G23" s="91" t="s">
        <v>112</v>
      </c>
      <c r="H23" s="39" t="s">
        <v>422</v>
      </c>
    </row>
    <row r="24" spans="1:8" ht="20.100000000000001" customHeight="1" x14ac:dyDescent="0.2">
      <c r="A24" s="8">
        <f>SUBTOTAL(103,$B$4:B24)*1</f>
        <v>21</v>
      </c>
      <c r="B24" s="91" t="s">
        <v>86</v>
      </c>
      <c r="C24" s="9" t="s">
        <v>254</v>
      </c>
      <c r="D24" s="91" t="s">
        <v>93</v>
      </c>
      <c r="E24" s="91" t="s">
        <v>139</v>
      </c>
      <c r="F24" s="91" t="s">
        <v>97</v>
      </c>
      <c r="G24" s="91" t="s">
        <v>112</v>
      </c>
      <c r="H24" s="39" t="s">
        <v>482</v>
      </c>
    </row>
    <row r="25" spans="1:8" ht="20.100000000000001" customHeight="1" x14ac:dyDescent="0.2">
      <c r="A25" s="8">
        <f>SUBTOTAL(103,$B$4:B25)*1</f>
        <v>22</v>
      </c>
      <c r="B25" s="91" t="s">
        <v>86</v>
      </c>
      <c r="C25" s="9" t="s">
        <v>241</v>
      </c>
      <c r="D25" s="91" t="s">
        <v>93</v>
      </c>
      <c r="E25" s="91" t="s">
        <v>139</v>
      </c>
      <c r="F25" s="91" t="s">
        <v>97</v>
      </c>
      <c r="G25" s="91" t="s">
        <v>112</v>
      </c>
      <c r="H25" s="39" t="s">
        <v>516</v>
      </c>
    </row>
    <row r="26" spans="1:8" ht="20.100000000000001" customHeight="1" x14ac:dyDescent="0.2">
      <c r="A26" s="8">
        <f>SUBTOTAL(103,$B$4:B26)*1</f>
        <v>23</v>
      </c>
      <c r="B26" s="91" t="s">
        <v>89</v>
      </c>
      <c r="C26" s="9" t="s">
        <v>277</v>
      </c>
      <c r="D26" s="91" t="s">
        <v>100</v>
      </c>
      <c r="E26" s="91" t="s">
        <v>137</v>
      </c>
      <c r="F26" s="91" t="s">
        <v>20</v>
      </c>
      <c r="G26" s="91" t="s">
        <v>104</v>
      </c>
      <c r="H26" s="39" t="s">
        <v>427</v>
      </c>
    </row>
    <row r="27" spans="1:8" ht="20.100000000000001" customHeight="1" x14ac:dyDescent="0.2">
      <c r="A27" s="8">
        <f>SUBTOTAL(103,$B$4:B27)*1</f>
        <v>24</v>
      </c>
      <c r="B27" s="91" t="s">
        <v>89</v>
      </c>
      <c r="C27" s="9" t="s">
        <v>253</v>
      </c>
      <c r="D27" s="91" t="s">
        <v>100</v>
      </c>
      <c r="E27" s="91" t="s">
        <v>137</v>
      </c>
      <c r="F27" s="91" t="s">
        <v>20</v>
      </c>
      <c r="G27" s="91" t="s">
        <v>104</v>
      </c>
      <c r="H27" s="39" t="s">
        <v>455</v>
      </c>
    </row>
    <row r="28" spans="1:8" ht="20.100000000000001" customHeight="1" x14ac:dyDescent="0.2">
      <c r="A28" s="8">
        <f>SUBTOTAL(103,$B$4:B28)*1</f>
        <v>25</v>
      </c>
      <c r="B28" s="91" t="s">
        <v>89</v>
      </c>
      <c r="C28" s="9" t="s">
        <v>170</v>
      </c>
      <c r="D28" s="91" t="s">
        <v>100</v>
      </c>
      <c r="E28" s="91" t="s">
        <v>137</v>
      </c>
      <c r="F28" s="91" t="s">
        <v>20</v>
      </c>
      <c r="G28" s="91" t="s">
        <v>104</v>
      </c>
      <c r="H28" s="39" t="s">
        <v>462</v>
      </c>
    </row>
    <row r="29" spans="1:8" ht="20.100000000000001" customHeight="1" x14ac:dyDescent="0.2">
      <c r="A29" s="8">
        <f>SUBTOTAL(103,$B$4:B29)*1</f>
        <v>26</v>
      </c>
      <c r="B29" s="91" t="s">
        <v>89</v>
      </c>
      <c r="C29" s="9" t="s">
        <v>255</v>
      </c>
      <c r="D29" s="91" t="s">
        <v>100</v>
      </c>
      <c r="E29" s="91" t="s">
        <v>117</v>
      </c>
      <c r="F29" s="91" t="s">
        <v>20</v>
      </c>
      <c r="G29" s="91" t="s">
        <v>95</v>
      </c>
      <c r="H29" s="39" t="s">
        <v>410</v>
      </c>
    </row>
    <row r="30" spans="1:8" ht="20.100000000000001" customHeight="1" x14ac:dyDescent="0.2">
      <c r="A30" s="8">
        <f>SUBTOTAL(103,$B$4:B30)*1</f>
        <v>27</v>
      </c>
      <c r="B30" s="91" t="s">
        <v>89</v>
      </c>
      <c r="C30" s="9" t="s">
        <v>238</v>
      </c>
      <c r="D30" s="91" t="s">
        <v>100</v>
      </c>
      <c r="E30" s="91" t="s">
        <v>118</v>
      </c>
      <c r="F30" s="91" t="s">
        <v>20</v>
      </c>
      <c r="G30" s="91" t="s">
        <v>105</v>
      </c>
      <c r="H30" s="39" t="s">
        <v>399</v>
      </c>
    </row>
    <row r="31" spans="1:8" ht="20.100000000000001" customHeight="1" x14ac:dyDescent="0.2">
      <c r="A31" s="8">
        <f>SUBTOTAL(103,$B$4:B31)*1</f>
        <v>28</v>
      </c>
      <c r="B31" s="91" t="s">
        <v>89</v>
      </c>
      <c r="C31" s="9" t="s">
        <v>171</v>
      </c>
      <c r="D31" s="91" t="s">
        <v>100</v>
      </c>
      <c r="E31" s="91" t="s">
        <v>118</v>
      </c>
      <c r="F31" s="91" t="s">
        <v>20</v>
      </c>
      <c r="G31" s="91" t="s">
        <v>105</v>
      </c>
      <c r="H31" s="39" t="s">
        <v>457</v>
      </c>
    </row>
    <row r="32" spans="1:8" ht="20.100000000000001" customHeight="1" x14ac:dyDescent="0.2">
      <c r="A32" s="8">
        <f>SUBTOTAL(103,$B$4:B32)*1</f>
        <v>29</v>
      </c>
      <c r="B32" s="91" t="s">
        <v>89</v>
      </c>
      <c r="C32" s="9" t="s">
        <v>176</v>
      </c>
      <c r="D32" s="91" t="s">
        <v>100</v>
      </c>
      <c r="E32" s="91" t="s">
        <v>118</v>
      </c>
      <c r="F32" s="91" t="s">
        <v>20</v>
      </c>
      <c r="G32" s="91" t="s">
        <v>105</v>
      </c>
      <c r="H32" s="39" t="s">
        <v>508</v>
      </c>
    </row>
    <row r="33" spans="1:8" ht="20.100000000000001" customHeight="1" x14ac:dyDescent="0.2">
      <c r="A33" s="8">
        <f>SUBTOTAL(103,$B$4:B33)*1</f>
        <v>30</v>
      </c>
      <c r="B33" s="91" t="s">
        <v>89</v>
      </c>
      <c r="C33" s="9" t="s">
        <v>169</v>
      </c>
      <c r="D33" s="91" t="s">
        <v>100</v>
      </c>
      <c r="E33" s="91" t="s">
        <v>119</v>
      </c>
      <c r="F33" s="91" t="s">
        <v>19</v>
      </c>
      <c r="G33" s="91" t="s">
        <v>95</v>
      </c>
      <c r="H33" s="39" t="s">
        <v>511</v>
      </c>
    </row>
    <row r="34" spans="1:8" ht="20.100000000000001" customHeight="1" x14ac:dyDescent="0.2">
      <c r="A34" s="8">
        <f>SUBTOTAL(103,$B$4:B34)*1</f>
        <v>31</v>
      </c>
      <c r="B34" s="91" t="s">
        <v>84</v>
      </c>
      <c r="C34" s="9" t="s">
        <v>256</v>
      </c>
      <c r="D34" s="91" t="s">
        <v>100</v>
      </c>
      <c r="E34" s="91" t="s">
        <v>257</v>
      </c>
      <c r="F34" s="91" t="s">
        <v>20</v>
      </c>
      <c r="G34" s="91" t="s">
        <v>95</v>
      </c>
      <c r="H34" s="39" t="s">
        <v>474</v>
      </c>
    </row>
    <row r="35" spans="1:8" ht="20.100000000000001" customHeight="1" x14ac:dyDescent="0.2">
      <c r="A35" s="8">
        <f>SUBTOTAL(103,$B$4:B35)*1</f>
        <v>32</v>
      </c>
      <c r="B35" s="91" t="s">
        <v>84</v>
      </c>
      <c r="C35" s="9" t="s">
        <v>165</v>
      </c>
      <c r="D35" s="91" t="s">
        <v>93</v>
      </c>
      <c r="E35" s="91" t="s">
        <v>140</v>
      </c>
      <c r="F35" s="91" t="s">
        <v>19</v>
      </c>
      <c r="G35" s="91" t="s">
        <v>95</v>
      </c>
      <c r="H35" s="39" t="s">
        <v>501</v>
      </c>
    </row>
    <row r="36" spans="1:8" ht="20.100000000000001" customHeight="1" x14ac:dyDescent="0.2">
      <c r="A36" s="8">
        <f>SUBTOTAL(103,$B$4:B36)*1</f>
        <v>33</v>
      </c>
      <c r="B36" s="91" t="s">
        <v>84</v>
      </c>
      <c r="C36" s="9" t="s">
        <v>160</v>
      </c>
      <c r="D36" s="91" t="s">
        <v>93</v>
      </c>
      <c r="E36" s="91" t="s">
        <v>161</v>
      </c>
      <c r="F36" s="91" t="s">
        <v>97</v>
      </c>
      <c r="G36" s="91" t="s">
        <v>112</v>
      </c>
      <c r="H36" s="39" t="s">
        <v>483</v>
      </c>
    </row>
    <row r="37" spans="1:8" ht="20.100000000000001" customHeight="1" x14ac:dyDescent="0.2">
      <c r="A37" s="8">
        <f>SUBTOTAL(103,$B$4:B37)*1</f>
        <v>34</v>
      </c>
      <c r="B37" s="91" t="s">
        <v>84</v>
      </c>
      <c r="C37" s="9" t="s">
        <v>164</v>
      </c>
      <c r="D37" s="91" t="s">
        <v>93</v>
      </c>
      <c r="E37" s="91" t="s">
        <v>161</v>
      </c>
      <c r="F37" s="91" t="s">
        <v>97</v>
      </c>
      <c r="G37" s="91" t="s">
        <v>112</v>
      </c>
      <c r="H37" s="39" t="s">
        <v>500</v>
      </c>
    </row>
    <row r="38" spans="1:8" ht="20.100000000000001" customHeight="1" x14ac:dyDescent="0.2">
      <c r="A38" s="8">
        <f>SUBTOTAL(103,$B$4:B38)*1</f>
        <v>35</v>
      </c>
      <c r="B38" s="91" t="s">
        <v>84</v>
      </c>
      <c r="C38" s="9" t="s">
        <v>162</v>
      </c>
      <c r="D38" s="91" t="s">
        <v>93</v>
      </c>
      <c r="E38" s="91" t="s">
        <v>161</v>
      </c>
      <c r="F38" s="91" t="s">
        <v>97</v>
      </c>
      <c r="G38" s="91" t="s">
        <v>112</v>
      </c>
      <c r="H38" s="39" t="s">
        <v>509</v>
      </c>
    </row>
    <row r="39" spans="1:8" ht="20.100000000000001" customHeight="1" x14ac:dyDescent="0.2">
      <c r="A39" s="8">
        <f>SUBTOTAL(103,$B$4:B39)*1</f>
        <v>36</v>
      </c>
      <c r="B39" s="91" t="s">
        <v>84</v>
      </c>
      <c r="C39" s="9" t="s">
        <v>163</v>
      </c>
      <c r="D39" s="91" t="s">
        <v>93</v>
      </c>
      <c r="E39" s="91" t="s">
        <v>161</v>
      </c>
      <c r="F39" s="91" t="s">
        <v>97</v>
      </c>
      <c r="G39" s="91" t="s">
        <v>112</v>
      </c>
      <c r="H39" s="39" t="s">
        <v>510</v>
      </c>
    </row>
    <row r="40" spans="1:8" ht="20.100000000000001" customHeight="1" x14ac:dyDescent="0.2">
      <c r="A40" s="8">
        <f>SUBTOTAL(103,$B$4:B40)*1</f>
        <v>37</v>
      </c>
      <c r="B40" s="91" t="s">
        <v>87</v>
      </c>
      <c r="C40" s="9" t="s">
        <v>226</v>
      </c>
      <c r="D40" s="91" t="s">
        <v>100</v>
      </c>
      <c r="E40" s="91" t="s">
        <v>166</v>
      </c>
      <c r="F40" s="91" t="s">
        <v>19</v>
      </c>
      <c r="G40" s="91" t="s">
        <v>116</v>
      </c>
      <c r="H40" s="39" t="s">
        <v>495</v>
      </c>
    </row>
    <row r="41" spans="1:8" ht="20.100000000000001" customHeight="1" x14ac:dyDescent="0.2">
      <c r="A41" s="8">
        <f>SUBTOTAL(103,$B$4:B41)*1</f>
        <v>38</v>
      </c>
      <c r="B41" s="91" t="s">
        <v>87</v>
      </c>
      <c r="C41" s="9" t="s">
        <v>236</v>
      </c>
      <c r="D41" s="91" t="s">
        <v>93</v>
      </c>
      <c r="E41" s="91" t="s">
        <v>237</v>
      </c>
      <c r="F41" s="91" t="s">
        <v>20</v>
      </c>
      <c r="G41" s="91" t="s">
        <v>116</v>
      </c>
      <c r="H41" s="39" t="s">
        <v>498</v>
      </c>
    </row>
  </sheetData>
  <autoFilter ref="A3:H41" xr:uid="{00000000-0009-0000-0000-000006000000}"/>
  <sortState xmlns:xlrd2="http://schemas.microsoft.com/office/spreadsheetml/2017/richdata2" ref="B4:H35">
    <sortCondition ref="B4:B3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5"/>
  </sortState>
  <phoneticPr fontId="41" type="noConversion"/>
  <conditionalFormatting sqref="C42:C1048576 C1:C3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1"/>
  <sheetViews>
    <sheetView zoomScale="110" zoomScaleNormal="110" workbookViewId="0">
      <pane ySplit="3" topLeftCell="A4" activePane="bottomLeft" state="frozen"/>
      <selection pane="bottomLeft" activeCell="J20" sqref="J20"/>
    </sheetView>
  </sheetViews>
  <sheetFormatPr defaultColWidth="9" defaultRowHeight="20.100000000000001" customHeight="1" x14ac:dyDescent="0.2"/>
  <cols>
    <col min="1" max="1" width="8" style="15" customWidth="1"/>
    <col min="2" max="2" width="9.625" style="14" customWidth="1"/>
    <col min="3" max="3" width="44.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21.125" style="32" customWidth="1"/>
    <col min="12" max="16384" width="9" style="15"/>
  </cols>
  <sheetData>
    <row r="1" spans="1:11" ht="20.100000000000001" customHeight="1" x14ac:dyDescent="0.2">
      <c r="A1" s="19" t="s">
        <v>151</v>
      </c>
    </row>
    <row r="2" spans="1:11" ht="39.75" customHeight="1" x14ac:dyDescent="0.2">
      <c r="A2" s="20" t="s">
        <v>143</v>
      </c>
      <c r="B2" s="21"/>
      <c r="C2" s="21"/>
      <c r="D2" s="21"/>
      <c r="E2" s="21"/>
      <c r="F2" s="21"/>
      <c r="G2" s="21"/>
      <c r="H2" s="21"/>
      <c r="I2" s="99"/>
      <c r="J2" s="21"/>
      <c r="K2" s="21"/>
    </row>
    <row r="3" spans="1:11" ht="20.100000000000001" customHeight="1" x14ac:dyDescent="0.2">
      <c r="A3" s="7" t="s">
        <v>47</v>
      </c>
      <c r="B3" s="7" t="s">
        <v>48</v>
      </c>
      <c r="C3" s="7" t="s">
        <v>51</v>
      </c>
      <c r="D3" s="7" t="s">
        <v>49</v>
      </c>
      <c r="E3" s="7" t="s">
        <v>50</v>
      </c>
      <c r="F3" s="7" t="s">
        <v>52</v>
      </c>
      <c r="G3" s="7" t="s">
        <v>59</v>
      </c>
      <c r="H3" s="7" t="s">
        <v>60</v>
      </c>
      <c r="I3" s="100" t="s">
        <v>61</v>
      </c>
      <c r="J3" s="7" t="s">
        <v>53</v>
      </c>
      <c r="K3" s="38" t="s">
        <v>133</v>
      </c>
    </row>
    <row r="4" spans="1:11" ht="20.100000000000001" customHeight="1" x14ac:dyDescent="0.2">
      <c r="A4" s="8">
        <f>SUBTOTAL(103,$B$4:B4)*1</f>
        <v>1</v>
      </c>
      <c r="B4" s="90" t="s">
        <v>71</v>
      </c>
      <c r="C4" s="90" t="s">
        <v>198</v>
      </c>
      <c r="D4" s="10" t="s">
        <v>367</v>
      </c>
      <c r="E4" s="90" t="s">
        <v>93</v>
      </c>
      <c r="F4" s="90" t="s">
        <v>313</v>
      </c>
      <c r="G4" s="10">
        <v>1856.2090000000001</v>
      </c>
      <c r="H4" s="10">
        <v>2523.1179999999999</v>
      </c>
      <c r="I4" s="23">
        <v>0.73568061422414599</v>
      </c>
      <c r="J4" s="90" t="s">
        <v>193</v>
      </c>
      <c r="K4" s="84"/>
    </row>
    <row r="5" spans="1:11" ht="20.100000000000001" customHeight="1" x14ac:dyDescent="0.2">
      <c r="A5" s="8">
        <f>SUBTOTAL(103,$B$4:B5)*1</f>
        <v>2</v>
      </c>
      <c r="B5" s="90" t="s">
        <v>71</v>
      </c>
      <c r="C5" s="90" t="s">
        <v>332</v>
      </c>
      <c r="D5" s="10" t="s">
        <v>333</v>
      </c>
      <c r="E5" s="90" t="s">
        <v>93</v>
      </c>
      <c r="F5" s="91" t="s">
        <v>19</v>
      </c>
      <c r="G5" s="10">
        <v>2547.857</v>
      </c>
      <c r="H5" s="10">
        <v>3566.973</v>
      </c>
      <c r="I5" s="23">
        <v>0.71429108098098903</v>
      </c>
      <c r="J5" s="90" t="s">
        <v>94</v>
      </c>
      <c r="K5" s="84"/>
    </row>
    <row r="6" spans="1:11" ht="20.100000000000001" customHeight="1" x14ac:dyDescent="0.2">
      <c r="A6" s="8">
        <f>SUBTOTAL(103,$B$4:B6)*1</f>
        <v>3</v>
      </c>
      <c r="B6" s="90" t="s">
        <v>71</v>
      </c>
      <c r="C6" s="90" t="s">
        <v>303</v>
      </c>
      <c r="D6" s="10" t="s">
        <v>340</v>
      </c>
      <c r="E6" s="90" t="s">
        <v>93</v>
      </c>
      <c r="F6" s="91" t="s">
        <v>313</v>
      </c>
      <c r="G6" s="10">
        <v>8367.3809999999994</v>
      </c>
      <c r="H6" s="10">
        <v>11635.931</v>
      </c>
      <c r="I6" s="23">
        <v>0.71909854054651901</v>
      </c>
      <c r="J6" s="90" t="s">
        <v>193</v>
      </c>
      <c r="K6" s="84"/>
    </row>
    <row r="7" spans="1:11" ht="20.100000000000001" customHeight="1" x14ac:dyDescent="0.2">
      <c r="A7" s="8">
        <f>SUBTOTAL(103,$B$4:B7)*1</f>
        <v>4</v>
      </c>
      <c r="B7" s="90" t="s">
        <v>71</v>
      </c>
      <c r="C7" s="90" t="s">
        <v>96</v>
      </c>
      <c r="D7" s="10" t="s">
        <v>361</v>
      </c>
      <c r="E7" s="90" t="s">
        <v>100</v>
      </c>
      <c r="F7" s="90" t="s">
        <v>19</v>
      </c>
      <c r="G7" s="10">
        <v>14.147</v>
      </c>
      <c r="H7" s="10">
        <v>25.283999999999999</v>
      </c>
      <c r="I7" s="23">
        <v>0.55952380952380998</v>
      </c>
      <c r="J7" s="90" t="s">
        <v>95</v>
      </c>
      <c r="K7" s="84"/>
    </row>
    <row r="8" spans="1:11" ht="20.100000000000001" customHeight="1" x14ac:dyDescent="0.2">
      <c r="A8" s="8">
        <f>SUBTOTAL(103,$B$4:B8)*1</f>
        <v>5</v>
      </c>
      <c r="B8" s="90" t="s">
        <v>71</v>
      </c>
      <c r="C8" s="90" t="s">
        <v>280</v>
      </c>
      <c r="D8" s="10" t="s">
        <v>281</v>
      </c>
      <c r="E8" s="90" t="s">
        <v>93</v>
      </c>
      <c r="F8" s="90" t="s">
        <v>20</v>
      </c>
      <c r="G8" s="10">
        <v>3769.95</v>
      </c>
      <c r="H8" s="10">
        <v>7060.26</v>
      </c>
      <c r="I8" s="23">
        <v>0.533967587595924</v>
      </c>
      <c r="J8" s="90" t="s">
        <v>95</v>
      </c>
      <c r="K8" s="105" t="s">
        <v>252</v>
      </c>
    </row>
    <row r="9" spans="1:11" ht="20.100000000000001" customHeight="1" x14ac:dyDescent="0.2">
      <c r="A9" s="8">
        <f>SUBTOTAL(103,$B$4:B9)*1</f>
        <v>6</v>
      </c>
      <c r="B9" s="90" t="s">
        <v>71</v>
      </c>
      <c r="C9" s="90" t="s">
        <v>297</v>
      </c>
      <c r="D9" s="10" t="s">
        <v>341</v>
      </c>
      <c r="E9" s="90" t="s">
        <v>93</v>
      </c>
      <c r="F9" s="91" t="s">
        <v>313</v>
      </c>
      <c r="G9" s="10">
        <v>15618.532999999999</v>
      </c>
      <c r="H9" s="10">
        <v>23274.81</v>
      </c>
      <c r="I9" s="23">
        <v>0.67104878621995201</v>
      </c>
      <c r="J9" s="90" t="s">
        <v>193</v>
      </c>
      <c r="K9" s="84"/>
    </row>
    <row r="10" spans="1:11" ht="20.100000000000001" customHeight="1" x14ac:dyDescent="0.2">
      <c r="A10" s="8">
        <f>SUBTOTAL(103,$B$4:B10)*1</f>
        <v>7</v>
      </c>
      <c r="B10" s="90" t="s">
        <v>71</v>
      </c>
      <c r="C10" s="90" t="s">
        <v>297</v>
      </c>
      <c r="D10" s="10" t="s">
        <v>377</v>
      </c>
      <c r="E10" s="90" t="s">
        <v>93</v>
      </c>
      <c r="F10" s="90" t="s">
        <v>313</v>
      </c>
      <c r="G10" s="10">
        <v>17657.828000000001</v>
      </c>
      <c r="H10" s="10">
        <v>23575.688999999998</v>
      </c>
      <c r="I10" s="23">
        <v>0.74898460019556601</v>
      </c>
      <c r="J10" s="90" t="s">
        <v>193</v>
      </c>
      <c r="K10" s="84"/>
    </row>
    <row r="11" spans="1:11" ht="20.100000000000001" customHeight="1" x14ac:dyDescent="0.2">
      <c r="A11" s="8">
        <f>SUBTOTAL(103,$B$4:B11)*1</f>
        <v>8</v>
      </c>
      <c r="B11" s="90" t="s">
        <v>71</v>
      </c>
      <c r="C11" s="90" t="s">
        <v>120</v>
      </c>
      <c r="D11" s="10" t="s">
        <v>387</v>
      </c>
      <c r="E11" s="90" t="s">
        <v>93</v>
      </c>
      <c r="F11" s="90" t="s">
        <v>313</v>
      </c>
      <c r="G11" s="10">
        <v>4459.6570000000002</v>
      </c>
      <c r="H11" s="10">
        <v>5692.9530000000004</v>
      </c>
      <c r="I11" s="23">
        <v>0.78336445075165695</v>
      </c>
      <c r="J11" s="90" t="s">
        <v>112</v>
      </c>
      <c r="K11" s="84"/>
    </row>
    <row r="12" spans="1:11" ht="20.100000000000001" customHeight="1" x14ac:dyDescent="0.2">
      <c r="A12" s="8">
        <f>SUBTOTAL(103,$B$4:B12)*1</f>
        <v>9</v>
      </c>
      <c r="B12" s="90" t="s">
        <v>76</v>
      </c>
      <c r="C12" s="90" t="s">
        <v>300</v>
      </c>
      <c r="D12" s="10" t="s">
        <v>301</v>
      </c>
      <c r="E12" s="90" t="s">
        <v>93</v>
      </c>
      <c r="F12" s="90" t="s">
        <v>19</v>
      </c>
      <c r="G12" s="10">
        <v>5498.6679999999997</v>
      </c>
      <c r="H12" s="10">
        <v>8090.3239999999996</v>
      </c>
      <c r="I12" s="23">
        <v>0.67965980101662204</v>
      </c>
      <c r="J12" s="90" t="s">
        <v>104</v>
      </c>
      <c r="K12" s="105" t="s">
        <v>252</v>
      </c>
    </row>
    <row r="13" spans="1:11" ht="20.100000000000001" customHeight="1" x14ac:dyDescent="0.2">
      <c r="A13" s="8">
        <f>SUBTOTAL(103,$B$4:B13)*1</f>
        <v>10</v>
      </c>
      <c r="B13" s="90" t="s">
        <v>76</v>
      </c>
      <c r="C13" s="90" t="s">
        <v>342</v>
      </c>
      <c r="D13" s="10" t="s">
        <v>343</v>
      </c>
      <c r="E13" s="90" t="s">
        <v>93</v>
      </c>
      <c r="F13" s="91" t="s">
        <v>313</v>
      </c>
      <c r="G13" s="10">
        <v>51.387999999999998</v>
      </c>
      <c r="H13" s="10">
        <v>138.28899999999999</v>
      </c>
      <c r="I13" s="23">
        <v>0.37159860871074302</v>
      </c>
      <c r="J13" s="90" t="s">
        <v>110</v>
      </c>
      <c r="K13" s="84"/>
    </row>
    <row r="14" spans="1:11" ht="20.100000000000001" customHeight="1" x14ac:dyDescent="0.2">
      <c r="A14" s="8">
        <f>SUBTOTAL(103,$B$4:B14)*1</f>
        <v>11</v>
      </c>
      <c r="B14" s="90" t="s">
        <v>76</v>
      </c>
      <c r="C14" s="90" t="s">
        <v>114</v>
      </c>
      <c r="D14" s="10" t="s">
        <v>334</v>
      </c>
      <c r="E14" s="90" t="s">
        <v>100</v>
      </c>
      <c r="F14" s="91" t="s">
        <v>313</v>
      </c>
      <c r="G14" s="10">
        <v>235.96</v>
      </c>
      <c r="H14" s="10">
        <v>1555.05</v>
      </c>
      <c r="I14" s="23">
        <v>0.15173788624160001</v>
      </c>
      <c r="J14" s="90" t="s">
        <v>115</v>
      </c>
      <c r="K14" s="84"/>
    </row>
    <row r="15" spans="1:11" ht="20.100000000000001" customHeight="1" x14ac:dyDescent="0.2">
      <c r="A15" s="8">
        <f>SUBTOTAL(103,$B$4:B15)*1</f>
        <v>12</v>
      </c>
      <c r="B15" s="90" t="s">
        <v>73</v>
      </c>
      <c r="C15" s="90" t="s">
        <v>267</v>
      </c>
      <c r="D15" s="10" t="s">
        <v>306</v>
      </c>
      <c r="E15" s="90" t="s">
        <v>93</v>
      </c>
      <c r="F15" s="90" t="s">
        <v>313</v>
      </c>
      <c r="G15" s="10">
        <v>1295.307</v>
      </c>
      <c r="H15" s="10">
        <v>2072.3589999999999</v>
      </c>
      <c r="I15" s="23">
        <v>0.62503987002252004</v>
      </c>
      <c r="J15" s="90" t="s">
        <v>95</v>
      </c>
      <c r="K15" s="105" t="s">
        <v>252</v>
      </c>
    </row>
    <row r="16" spans="1:11" ht="20.100000000000001" customHeight="1" x14ac:dyDescent="0.2">
      <c r="A16" s="8">
        <f>SUBTOTAL(103,$B$4:B16)*1</f>
        <v>13</v>
      </c>
      <c r="B16" s="90" t="s">
        <v>74</v>
      </c>
      <c r="C16" s="90" t="s">
        <v>189</v>
      </c>
      <c r="D16" s="10" t="s">
        <v>373</v>
      </c>
      <c r="E16" s="90" t="s">
        <v>93</v>
      </c>
      <c r="F16" s="90" t="s">
        <v>20</v>
      </c>
      <c r="G16" s="10">
        <v>495.983</v>
      </c>
      <c r="H16" s="10">
        <v>660.53</v>
      </c>
      <c r="I16" s="23">
        <v>0.75088640939851303</v>
      </c>
      <c r="J16" s="90" t="s">
        <v>178</v>
      </c>
      <c r="K16" s="84"/>
    </row>
    <row r="17" spans="1:11" ht="20.100000000000001" customHeight="1" x14ac:dyDescent="0.2">
      <c r="A17" s="8">
        <f>SUBTOTAL(103,$B$4:B17)*1</f>
        <v>14</v>
      </c>
      <c r="B17" s="90" t="s">
        <v>74</v>
      </c>
      <c r="C17" s="90" t="s">
        <v>274</v>
      </c>
      <c r="D17" s="10" t="s">
        <v>289</v>
      </c>
      <c r="E17" s="90" t="s">
        <v>100</v>
      </c>
      <c r="F17" s="91" t="s">
        <v>20</v>
      </c>
      <c r="G17" s="10">
        <v>5386.6729999999998</v>
      </c>
      <c r="H17" s="10">
        <v>6752.9589999999998</v>
      </c>
      <c r="I17" s="23">
        <v>0.79767595212706</v>
      </c>
      <c r="J17" s="90" t="s">
        <v>95</v>
      </c>
      <c r="K17" s="105" t="s">
        <v>252</v>
      </c>
    </row>
    <row r="18" spans="1:11" ht="20.100000000000001" customHeight="1" x14ac:dyDescent="0.2">
      <c r="A18" s="8">
        <f>SUBTOTAL(103,$B$4:B18)*1</f>
        <v>15</v>
      </c>
      <c r="B18" s="90" t="s">
        <v>75</v>
      </c>
      <c r="C18" s="90" t="s">
        <v>220</v>
      </c>
      <c r="D18" s="10" t="s">
        <v>221</v>
      </c>
      <c r="E18" s="90" t="s">
        <v>93</v>
      </c>
      <c r="F18" s="90" t="s">
        <v>313</v>
      </c>
      <c r="G18" s="10">
        <v>1362.0650000000001</v>
      </c>
      <c r="H18" s="10">
        <v>2217.8180000000002</v>
      </c>
      <c r="I18" s="23">
        <v>0.61414642680328102</v>
      </c>
      <c r="J18" s="90" t="s">
        <v>94</v>
      </c>
      <c r="K18" s="105" t="s">
        <v>252</v>
      </c>
    </row>
    <row r="19" spans="1:11" ht="20.100000000000001" customHeight="1" x14ac:dyDescent="0.2">
      <c r="A19" s="8">
        <f>SUBTOTAL(103,$B$4:B19)*1</f>
        <v>16</v>
      </c>
      <c r="B19" s="90" t="s">
        <v>77</v>
      </c>
      <c r="C19" s="90" t="s">
        <v>291</v>
      </c>
      <c r="D19" s="10" t="s">
        <v>292</v>
      </c>
      <c r="E19" s="90" t="s">
        <v>100</v>
      </c>
      <c r="F19" s="90" t="s">
        <v>19</v>
      </c>
      <c r="G19" s="10">
        <v>5715.6840000000002</v>
      </c>
      <c r="H19" s="10">
        <v>9450.1759999999995</v>
      </c>
      <c r="I19" s="23">
        <v>0.60482302128552901</v>
      </c>
      <c r="J19" s="90" t="s">
        <v>261</v>
      </c>
      <c r="K19" s="105" t="s">
        <v>252</v>
      </c>
    </row>
    <row r="20" spans="1:11" ht="20.100000000000001" customHeight="1" x14ac:dyDescent="0.2">
      <c r="A20" s="8">
        <f>SUBTOTAL(103,$B$4:B20)*1</f>
        <v>17</v>
      </c>
      <c r="B20" s="90" t="s">
        <v>78</v>
      </c>
      <c r="C20" s="90" t="s">
        <v>106</v>
      </c>
      <c r="D20" s="10" t="s">
        <v>318</v>
      </c>
      <c r="E20" s="90" t="s">
        <v>93</v>
      </c>
      <c r="F20" s="91" t="s">
        <v>313</v>
      </c>
      <c r="G20" s="10">
        <v>1.0489999999999999</v>
      </c>
      <c r="H20" s="10">
        <v>17.472999999999999</v>
      </c>
      <c r="I20" s="23">
        <v>6.0035483317117798E-2</v>
      </c>
      <c r="J20" s="90" t="s">
        <v>99</v>
      </c>
      <c r="K20" s="84"/>
    </row>
    <row r="21" spans="1:11" ht="20.100000000000001" customHeight="1" x14ac:dyDescent="0.2">
      <c r="A21" s="8">
        <f>SUBTOTAL(103,$B$4:B21)*1</f>
        <v>18</v>
      </c>
      <c r="B21" s="90" t="s">
        <v>78</v>
      </c>
      <c r="C21" s="90" t="s">
        <v>106</v>
      </c>
      <c r="D21" s="10" t="s">
        <v>295</v>
      </c>
      <c r="E21" s="90" t="s">
        <v>93</v>
      </c>
      <c r="F21" s="90" t="s">
        <v>313</v>
      </c>
      <c r="G21" s="10">
        <v>8.6210000000000004</v>
      </c>
      <c r="H21" s="10">
        <v>38.930999999999997</v>
      </c>
      <c r="I21" s="23">
        <v>0.221443065937171</v>
      </c>
      <c r="J21" s="90" t="s">
        <v>99</v>
      </c>
      <c r="K21" s="105" t="s">
        <v>252</v>
      </c>
    </row>
    <row r="22" spans="1:11" ht="20.100000000000001" customHeight="1" x14ac:dyDescent="0.2">
      <c r="A22" s="8">
        <f>SUBTOTAL(103,$B$4:B22)*1</f>
        <v>19</v>
      </c>
      <c r="B22" s="90" t="s">
        <v>79</v>
      </c>
      <c r="C22" s="90" t="s">
        <v>266</v>
      </c>
      <c r="D22" s="10" t="s">
        <v>319</v>
      </c>
      <c r="E22" s="90" t="s">
        <v>93</v>
      </c>
      <c r="F22" s="91" t="s">
        <v>313</v>
      </c>
      <c r="G22" s="10">
        <v>5096.4269999999997</v>
      </c>
      <c r="H22" s="10">
        <v>7085.1270000000004</v>
      </c>
      <c r="I22" s="23">
        <v>0.71931342938524601</v>
      </c>
      <c r="J22" s="90" t="s">
        <v>104</v>
      </c>
      <c r="K22" s="84"/>
    </row>
    <row r="23" spans="1:11" ht="20.100000000000001" customHeight="1" x14ac:dyDescent="0.2">
      <c r="A23" s="8">
        <f>SUBTOTAL(103,$B$4:B23)*1</f>
        <v>20</v>
      </c>
      <c r="B23" s="90" t="s">
        <v>80</v>
      </c>
      <c r="C23" s="90" t="s">
        <v>337</v>
      </c>
      <c r="D23" s="10" t="s">
        <v>338</v>
      </c>
      <c r="E23" s="90" t="s">
        <v>100</v>
      </c>
      <c r="F23" s="91" t="s">
        <v>19</v>
      </c>
      <c r="G23" s="10">
        <v>5861.2759999999998</v>
      </c>
      <c r="H23" s="10">
        <v>7502.9120000000003</v>
      </c>
      <c r="I23" s="23">
        <v>0.78120015268738296</v>
      </c>
      <c r="J23" s="90" t="s">
        <v>95</v>
      </c>
      <c r="K23" s="84"/>
    </row>
    <row r="24" spans="1:11" ht="20.100000000000001" customHeight="1" x14ac:dyDescent="0.2">
      <c r="A24" s="8">
        <f>SUBTOTAL(103,$B$4:B24)*1</f>
        <v>21</v>
      </c>
      <c r="B24" s="90" t="s">
        <v>80</v>
      </c>
      <c r="C24" s="90" t="s">
        <v>381</v>
      </c>
      <c r="D24" s="10" t="s">
        <v>382</v>
      </c>
      <c r="E24" s="90" t="s">
        <v>93</v>
      </c>
      <c r="F24" s="90" t="s">
        <v>313</v>
      </c>
      <c r="G24" s="10">
        <v>802.77700000000004</v>
      </c>
      <c r="H24" s="10">
        <v>2539.5949999999998</v>
      </c>
      <c r="I24" s="23">
        <v>0.316104339471451</v>
      </c>
      <c r="J24" s="90" t="s">
        <v>101</v>
      </c>
      <c r="K24" s="84"/>
    </row>
    <row r="25" spans="1:11" ht="20.100000000000001" customHeight="1" x14ac:dyDescent="0.2">
      <c r="A25" s="8">
        <f>SUBTOTAL(103,$B$4:B25)*1</f>
        <v>22</v>
      </c>
      <c r="B25" s="90" t="s">
        <v>80</v>
      </c>
      <c r="C25" s="90" t="s">
        <v>381</v>
      </c>
      <c r="D25" s="10" t="s">
        <v>393</v>
      </c>
      <c r="E25" s="90" t="s">
        <v>93</v>
      </c>
      <c r="F25" s="90" t="s">
        <v>313</v>
      </c>
      <c r="G25" s="10">
        <v>619.74</v>
      </c>
      <c r="H25" s="10">
        <v>1914.787</v>
      </c>
      <c r="I25" s="23">
        <v>0.32366002067070598</v>
      </c>
      <c r="J25" s="90" t="s">
        <v>101</v>
      </c>
      <c r="K25" s="84"/>
    </row>
    <row r="26" spans="1:11" ht="20.100000000000001" customHeight="1" x14ac:dyDescent="0.2">
      <c r="A26" s="8">
        <f>SUBTOTAL(103,$B$4:B26)*1</f>
        <v>23</v>
      </c>
      <c r="B26" s="90" t="s">
        <v>80</v>
      </c>
      <c r="C26" s="90" t="s">
        <v>381</v>
      </c>
      <c r="D26" s="10" t="s">
        <v>394</v>
      </c>
      <c r="E26" s="90" t="s">
        <v>93</v>
      </c>
      <c r="F26" s="90" t="s">
        <v>313</v>
      </c>
      <c r="G26" s="10">
        <v>67.573999999999998</v>
      </c>
      <c r="H26" s="10">
        <v>91.853999999999999</v>
      </c>
      <c r="I26" s="23">
        <v>0.73566747229298701</v>
      </c>
      <c r="J26" s="90" t="s">
        <v>101</v>
      </c>
      <c r="K26" s="84"/>
    </row>
    <row r="27" spans="1:11" ht="20.100000000000001" customHeight="1" x14ac:dyDescent="0.2">
      <c r="A27" s="8">
        <f>SUBTOTAL(103,$B$4:B27)*1</f>
        <v>24</v>
      </c>
      <c r="B27" s="90" t="s">
        <v>80</v>
      </c>
      <c r="C27" s="90" t="s">
        <v>354</v>
      </c>
      <c r="D27" s="10" t="s">
        <v>355</v>
      </c>
      <c r="E27" s="90" t="s">
        <v>93</v>
      </c>
      <c r="F27" s="90" t="s">
        <v>313</v>
      </c>
      <c r="G27" s="10">
        <v>2.605</v>
      </c>
      <c r="H27" s="10">
        <v>762.41499999999996</v>
      </c>
      <c r="I27" s="23">
        <v>3.4167743289415901E-3</v>
      </c>
      <c r="J27" s="90" t="s">
        <v>101</v>
      </c>
      <c r="K27" s="84"/>
    </row>
    <row r="28" spans="1:11" ht="20.100000000000001" customHeight="1" x14ac:dyDescent="0.2">
      <c r="A28" s="8">
        <f>SUBTOTAL(103,$B$4:B28)*1</f>
        <v>25</v>
      </c>
      <c r="B28" s="90" t="s">
        <v>80</v>
      </c>
      <c r="C28" s="90" t="s">
        <v>208</v>
      </c>
      <c r="D28" s="10" t="s">
        <v>209</v>
      </c>
      <c r="E28" s="90" t="s">
        <v>93</v>
      </c>
      <c r="F28" s="90" t="s">
        <v>20</v>
      </c>
      <c r="G28" s="10">
        <v>1310.595</v>
      </c>
      <c r="H28" s="10">
        <v>1896.5350000000001</v>
      </c>
      <c r="I28" s="23">
        <v>0.69104709377891804</v>
      </c>
      <c r="J28" s="90" t="s">
        <v>95</v>
      </c>
      <c r="K28" s="105" t="s">
        <v>252</v>
      </c>
    </row>
    <row r="29" spans="1:11" ht="20.100000000000001" customHeight="1" x14ac:dyDescent="0.2">
      <c r="A29" s="8">
        <f>SUBTOTAL(103,$B$4:B29)*1</f>
        <v>26</v>
      </c>
      <c r="B29" s="90" t="s">
        <v>80</v>
      </c>
      <c r="C29" s="90" t="s">
        <v>213</v>
      </c>
      <c r="D29" s="10" t="s">
        <v>214</v>
      </c>
      <c r="E29" s="90" t="s">
        <v>100</v>
      </c>
      <c r="F29" s="90" t="s">
        <v>19</v>
      </c>
      <c r="G29" s="10">
        <v>4641.95</v>
      </c>
      <c r="H29" s="10">
        <v>5858.6049999999996</v>
      </c>
      <c r="I29" s="23">
        <v>0.79233025609338703</v>
      </c>
      <c r="J29" s="90" t="s">
        <v>95</v>
      </c>
      <c r="K29" s="105" t="s">
        <v>252</v>
      </c>
    </row>
    <row r="30" spans="1:11" ht="20.100000000000001" customHeight="1" x14ac:dyDescent="0.2">
      <c r="A30" s="8">
        <f>SUBTOTAL(103,$B$4:B30)*1</f>
        <v>27</v>
      </c>
      <c r="B30" s="90" t="s">
        <v>83</v>
      </c>
      <c r="C30" s="90" t="s">
        <v>124</v>
      </c>
      <c r="D30" s="10" t="s">
        <v>375</v>
      </c>
      <c r="E30" s="90" t="s">
        <v>93</v>
      </c>
      <c r="F30" s="90" t="s">
        <v>20</v>
      </c>
      <c r="G30" s="10">
        <v>1788.7439999999999</v>
      </c>
      <c r="H30" s="10">
        <v>2711.98</v>
      </c>
      <c r="I30" s="23">
        <v>0.65957123577607502</v>
      </c>
      <c r="J30" s="90" t="s">
        <v>98</v>
      </c>
      <c r="K30" s="84"/>
    </row>
    <row r="31" spans="1:11" ht="20.100000000000001" customHeight="1" x14ac:dyDescent="0.2">
      <c r="A31" s="8">
        <f>SUBTOTAL(103,$B$4:B31)*1</f>
        <v>28</v>
      </c>
      <c r="B31" s="90" t="s">
        <v>83</v>
      </c>
      <c r="C31" s="90" t="s">
        <v>124</v>
      </c>
      <c r="D31" s="10" t="s">
        <v>385</v>
      </c>
      <c r="E31" s="90" t="s">
        <v>93</v>
      </c>
      <c r="F31" s="90" t="s">
        <v>20</v>
      </c>
      <c r="G31" s="10">
        <v>2175.261</v>
      </c>
      <c r="H31" s="10">
        <v>2775.26</v>
      </c>
      <c r="I31" s="23">
        <v>0.78380440030844001</v>
      </c>
      <c r="J31" s="90" t="s">
        <v>98</v>
      </c>
      <c r="K31" s="84"/>
    </row>
    <row r="32" spans="1:11" ht="20.100000000000001" customHeight="1" x14ac:dyDescent="0.2">
      <c r="A32" s="8">
        <f>SUBTOTAL(103,$B$4:B32)*1</f>
        <v>29</v>
      </c>
      <c r="B32" s="90" t="s">
        <v>83</v>
      </c>
      <c r="C32" s="90" t="s">
        <v>124</v>
      </c>
      <c r="D32" s="10" t="s">
        <v>395</v>
      </c>
      <c r="E32" s="90" t="s">
        <v>93</v>
      </c>
      <c r="F32" s="90" t="s">
        <v>20</v>
      </c>
      <c r="G32" s="10">
        <v>1680.306</v>
      </c>
      <c r="H32" s="10">
        <v>2641.5889999999999</v>
      </c>
      <c r="I32" s="23">
        <v>0.63609668271635</v>
      </c>
      <c r="J32" s="90" t="s">
        <v>98</v>
      </c>
      <c r="K32" s="84"/>
    </row>
    <row r="33" spans="1:11" ht="20.100000000000001" customHeight="1" x14ac:dyDescent="0.2">
      <c r="A33" s="8">
        <f>SUBTOTAL(103,$B$4:B33)*1</f>
        <v>30</v>
      </c>
      <c r="B33" s="90" t="s">
        <v>81</v>
      </c>
      <c r="C33" s="90" t="s">
        <v>356</v>
      </c>
      <c r="D33" s="10" t="s">
        <v>357</v>
      </c>
      <c r="E33" s="90" t="s">
        <v>93</v>
      </c>
      <c r="F33" s="90" t="s">
        <v>313</v>
      </c>
      <c r="G33" s="10">
        <v>42.85</v>
      </c>
      <c r="H33" s="10">
        <v>53.988999999999997</v>
      </c>
      <c r="I33" s="23">
        <v>0.79368019411361601</v>
      </c>
      <c r="J33" s="90" t="s">
        <v>181</v>
      </c>
      <c r="K33" s="84"/>
    </row>
    <row r="34" spans="1:11" ht="20.100000000000001" customHeight="1" x14ac:dyDescent="0.2">
      <c r="A34" s="8">
        <f>SUBTOTAL(103,$B$4:B34)*1</f>
        <v>31</v>
      </c>
      <c r="B34" s="90" t="s">
        <v>81</v>
      </c>
      <c r="C34" s="90" t="s">
        <v>225</v>
      </c>
      <c r="D34" s="10" t="s">
        <v>245</v>
      </c>
      <c r="E34" s="90" t="s">
        <v>93</v>
      </c>
      <c r="F34" s="90" t="s">
        <v>313</v>
      </c>
      <c r="G34" s="10">
        <v>1975.587</v>
      </c>
      <c r="H34" s="10">
        <v>3037.0039999999999</v>
      </c>
      <c r="I34" s="23">
        <v>0.65050523476426103</v>
      </c>
      <c r="J34" s="90" t="s">
        <v>242</v>
      </c>
      <c r="K34" s="105" t="s">
        <v>252</v>
      </c>
    </row>
    <row r="35" spans="1:11" ht="20.100000000000001" customHeight="1" x14ac:dyDescent="0.2">
      <c r="A35" s="8">
        <f>SUBTOTAL(103,$B$4:B35)*1</f>
        <v>32</v>
      </c>
      <c r="B35" s="90" t="s">
        <v>81</v>
      </c>
      <c r="C35" s="90" t="s">
        <v>225</v>
      </c>
      <c r="D35" s="10" t="s">
        <v>358</v>
      </c>
      <c r="E35" s="90" t="s">
        <v>93</v>
      </c>
      <c r="F35" s="90" t="s">
        <v>313</v>
      </c>
      <c r="G35" s="10">
        <v>3.63</v>
      </c>
      <c r="H35" s="10">
        <v>296.47399999999999</v>
      </c>
      <c r="I35" s="23">
        <v>1.2243906716946499E-2</v>
      </c>
      <c r="J35" s="90" t="s">
        <v>188</v>
      </c>
      <c r="K35" s="84"/>
    </row>
    <row r="36" spans="1:11" ht="20.100000000000001" customHeight="1" x14ac:dyDescent="0.2">
      <c r="A36" s="8">
        <f>SUBTOTAL(103,$B$4:B36)*1</f>
        <v>33</v>
      </c>
      <c r="B36" s="90" t="s">
        <v>81</v>
      </c>
      <c r="C36" s="90" t="s">
        <v>335</v>
      </c>
      <c r="D36" s="10" t="s">
        <v>336</v>
      </c>
      <c r="E36" s="90" t="s">
        <v>93</v>
      </c>
      <c r="F36" s="91" t="s">
        <v>313</v>
      </c>
      <c r="G36" s="10">
        <v>6493.0479999999998</v>
      </c>
      <c r="H36" s="10">
        <v>13660.040999999999</v>
      </c>
      <c r="I36" s="23">
        <v>0.47533151620848002</v>
      </c>
      <c r="J36" s="90" t="s">
        <v>181</v>
      </c>
      <c r="K36" s="84"/>
    </row>
    <row r="37" spans="1:11" ht="20.100000000000001" customHeight="1" x14ac:dyDescent="0.2">
      <c r="A37" s="8">
        <f>SUBTOTAL(103,$B$4:B37)*1</f>
        <v>34</v>
      </c>
      <c r="B37" s="90" t="s">
        <v>81</v>
      </c>
      <c r="C37" s="90" t="s">
        <v>286</v>
      </c>
      <c r="D37" s="10" t="s">
        <v>350</v>
      </c>
      <c r="E37" s="90" t="s">
        <v>93</v>
      </c>
      <c r="F37" s="90" t="s">
        <v>313</v>
      </c>
      <c r="G37" s="10">
        <v>2390.7310000000002</v>
      </c>
      <c r="H37" s="10">
        <v>3436.085</v>
      </c>
      <c r="I37" s="23">
        <v>0.69577178678641505</v>
      </c>
      <c r="J37" s="90" t="s">
        <v>181</v>
      </c>
      <c r="K37" s="84"/>
    </row>
    <row r="38" spans="1:11" ht="20.100000000000001" customHeight="1" x14ac:dyDescent="0.2">
      <c r="A38" s="8">
        <f>SUBTOTAL(103,$B$4:B38)*1</f>
        <v>35</v>
      </c>
      <c r="B38" s="90" t="s">
        <v>81</v>
      </c>
      <c r="C38" s="90" t="s">
        <v>286</v>
      </c>
      <c r="D38" s="10" t="s">
        <v>376</v>
      </c>
      <c r="E38" s="90" t="s">
        <v>93</v>
      </c>
      <c r="F38" s="90" t="s">
        <v>313</v>
      </c>
      <c r="G38" s="10">
        <v>5.2939999999999996</v>
      </c>
      <c r="H38" s="10">
        <v>1043.6859999999999</v>
      </c>
      <c r="I38" s="23">
        <v>5.0724068350059296E-3</v>
      </c>
      <c r="J38" s="90" t="s">
        <v>181</v>
      </c>
      <c r="K38" s="84"/>
    </row>
    <row r="39" spans="1:11" ht="20.100000000000001" customHeight="1" x14ac:dyDescent="0.2">
      <c r="A39" s="8">
        <f>SUBTOTAL(103,$B$4:B39)*1</f>
        <v>36</v>
      </c>
      <c r="B39" s="90" t="s">
        <v>81</v>
      </c>
      <c r="C39" s="90" t="s">
        <v>388</v>
      </c>
      <c r="D39" s="10" t="s">
        <v>389</v>
      </c>
      <c r="E39" s="90" t="s">
        <v>100</v>
      </c>
      <c r="F39" s="90" t="s">
        <v>19</v>
      </c>
      <c r="G39" s="10">
        <v>1196.193</v>
      </c>
      <c r="H39" s="10">
        <v>1708.5139999999999</v>
      </c>
      <c r="I39" s="23">
        <v>0.70013649288211899</v>
      </c>
      <c r="J39" s="90" t="s">
        <v>95</v>
      </c>
      <c r="K39" s="84"/>
    </row>
    <row r="40" spans="1:11" ht="20.100000000000001" customHeight="1" x14ac:dyDescent="0.2">
      <c r="A40" s="8">
        <f>SUBTOTAL(103,$B$4:B40)*1</f>
        <v>37</v>
      </c>
      <c r="B40" s="90" t="s">
        <v>81</v>
      </c>
      <c r="C40" s="90" t="s">
        <v>249</v>
      </c>
      <c r="D40" s="10" t="s">
        <v>372</v>
      </c>
      <c r="E40" s="90" t="s">
        <v>93</v>
      </c>
      <c r="F40" s="90" t="s">
        <v>20</v>
      </c>
      <c r="G40" s="10">
        <v>28.015999999999998</v>
      </c>
      <c r="H40" s="10">
        <v>89.305999999999997</v>
      </c>
      <c r="I40" s="23">
        <v>0.31370792555931298</v>
      </c>
      <c r="J40" s="90"/>
      <c r="K40" s="84"/>
    </row>
    <row r="41" spans="1:11" ht="20.100000000000001" customHeight="1" x14ac:dyDescent="0.2">
      <c r="A41" s="8">
        <f>SUBTOTAL(103,$B$4:B41)*1</f>
        <v>38</v>
      </c>
      <c r="B41" s="90" t="s">
        <v>85</v>
      </c>
      <c r="C41" s="90" t="s">
        <v>311</v>
      </c>
      <c r="D41" s="10" t="s">
        <v>312</v>
      </c>
      <c r="E41" s="90" t="s">
        <v>93</v>
      </c>
      <c r="F41" s="91" t="s">
        <v>313</v>
      </c>
      <c r="G41" s="10">
        <v>2188.2809999999999</v>
      </c>
      <c r="H41" s="10">
        <v>2783.241</v>
      </c>
      <c r="I41" s="23">
        <v>0.78623482479598406</v>
      </c>
      <c r="J41" s="90" t="s">
        <v>111</v>
      </c>
      <c r="K41" s="84"/>
    </row>
    <row r="42" spans="1:11" ht="20.100000000000001" customHeight="1" x14ac:dyDescent="0.2">
      <c r="A42" s="8">
        <f>SUBTOTAL(103,$B$4:B42)*1</f>
        <v>39</v>
      </c>
      <c r="B42" s="90" t="s">
        <v>85</v>
      </c>
      <c r="C42" s="90" t="s">
        <v>324</v>
      </c>
      <c r="D42" s="10" t="s">
        <v>325</v>
      </c>
      <c r="E42" s="90" t="s">
        <v>93</v>
      </c>
      <c r="F42" s="91" t="s">
        <v>313</v>
      </c>
      <c r="G42" s="10">
        <v>1189.1990000000001</v>
      </c>
      <c r="H42" s="10">
        <v>3737.27</v>
      </c>
      <c r="I42" s="23">
        <v>0.31819991598145198</v>
      </c>
      <c r="J42" s="90" t="s">
        <v>326</v>
      </c>
      <c r="K42" s="84"/>
    </row>
    <row r="43" spans="1:11" ht="20.100000000000001" customHeight="1" x14ac:dyDescent="0.2">
      <c r="A43" s="8">
        <f>SUBTOTAL(103,$B$4:B43)*1</f>
        <v>40</v>
      </c>
      <c r="B43" s="90" t="s">
        <v>85</v>
      </c>
      <c r="C43" s="90" t="s">
        <v>324</v>
      </c>
      <c r="D43" s="10" t="s">
        <v>362</v>
      </c>
      <c r="E43" s="90" t="s">
        <v>93</v>
      </c>
      <c r="F43" s="90" t="s">
        <v>313</v>
      </c>
      <c r="G43" s="10">
        <v>741.71100000000001</v>
      </c>
      <c r="H43" s="10">
        <v>947.47</v>
      </c>
      <c r="I43" s="23">
        <v>0.78283322954816503</v>
      </c>
      <c r="J43" s="90" t="s">
        <v>326</v>
      </c>
      <c r="K43" s="84"/>
    </row>
    <row r="44" spans="1:11" ht="20.100000000000001" customHeight="1" x14ac:dyDescent="0.2">
      <c r="A44" s="8">
        <f>SUBTOTAL(103,$B$4:B44)*1</f>
        <v>41</v>
      </c>
      <c r="B44" s="90" t="s">
        <v>85</v>
      </c>
      <c r="C44" s="90" t="s">
        <v>246</v>
      </c>
      <c r="D44" s="10" t="s">
        <v>323</v>
      </c>
      <c r="E44" s="90" t="s">
        <v>100</v>
      </c>
      <c r="F44" s="91" t="s">
        <v>313</v>
      </c>
      <c r="G44" s="10">
        <v>689.69399999999996</v>
      </c>
      <c r="H44" s="10">
        <v>1017.258</v>
      </c>
      <c r="I44" s="23">
        <v>0.67799319346714404</v>
      </c>
      <c r="J44" s="90" t="s">
        <v>111</v>
      </c>
      <c r="K44" s="84"/>
    </row>
    <row r="45" spans="1:11" ht="20.100000000000001" customHeight="1" x14ac:dyDescent="0.2">
      <c r="A45" s="8">
        <f>SUBTOTAL(103,$B$4:B45)*1</f>
        <v>42</v>
      </c>
      <c r="B45" s="90" t="s">
        <v>85</v>
      </c>
      <c r="C45" s="90" t="s">
        <v>192</v>
      </c>
      <c r="D45" s="10" t="s">
        <v>331</v>
      </c>
      <c r="E45" s="90" t="s">
        <v>93</v>
      </c>
      <c r="F45" s="91" t="s">
        <v>313</v>
      </c>
      <c r="G45" s="10">
        <v>729.69299999999998</v>
      </c>
      <c r="H45" s="10">
        <v>1355.4169999999999</v>
      </c>
      <c r="I45" s="23">
        <v>0.53835314150552904</v>
      </c>
      <c r="J45" s="90" t="s">
        <v>111</v>
      </c>
      <c r="K45" s="84"/>
    </row>
    <row r="46" spans="1:11" ht="20.100000000000001" customHeight="1" x14ac:dyDescent="0.2">
      <c r="A46" s="8">
        <f>SUBTOTAL(103,$B$4:B46)*1</f>
        <v>43</v>
      </c>
      <c r="B46" s="90" t="s">
        <v>85</v>
      </c>
      <c r="C46" s="90" t="s">
        <v>192</v>
      </c>
      <c r="D46" s="10" t="s">
        <v>339</v>
      </c>
      <c r="E46" s="90" t="s">
        <v>93</v>
      </c>
      <c r="F46" s="91" t="s">
        <v>313</v>
      </c>
      <c r="G46" s="10">
        <v>945.81299999999999</v>
      </c>
      <c r="H46" s="10">
        <v>1254.6959999999999</v>
      </c>
      <c r="I46" s="23">
        <v>0.75381845482889898</v>
      </c>
      <c r="J46" s="90" t="s">
        <v>111</v>
      </c>
      <c r="K46" s="84"/>
    </row>
    <row r="47" spans="1:11" ht="20.100000000000001" customHeight="1" x14ac:dyDescent="0.2">
      <c r="A47" s="8">
        <f>SUBTOTAL(103,$B$4:B47)*1</f>
        <v>44</v>
      </c>
      <c r="B47" s="90" t="s">
        <v>85</v>
      </c>
      <c r="C47" s="90" t="s">
        <v>288</v>
      </c>
      <c r="D47" s="10" t="s">
        <v>302</v>
      </c>
      <c r="E47" s="90" t="s">
        <v>93</v>
      </c>
      <c r="F47" s="90" t="s">
        <v>313</v>
      </c>
      <c r="G47" s="10">
        <v>947.80700000000002</v>
      </c>
      <c r="H47" s="10">
        <v>1328.124</v>
      </c>
      <c r="I47" s="23">
        <v>0.71364345497860104</v>
      </c>
      <c r="J47" s="90" t="s">
        <v>111</v>
      </c>
      <c r="K47" s="105" t="s">
        <v>252</v>
      </c>
    </row>
    <row r="48" spans="1:11" ht="20.100000000000001" customHeight="1" x14ac:dyDescent="0.2">
      <c r="A48" s="8">
        <f>SUBTOTAL(103,$B$4:B48)*1</f>
        <v>45</v>
      </c>
      <c r="B48" s="90" t="s">
        <v>86</v>
      </c>
      <c r="C48" s="90" t="s">
        <v>183</v>
      </c>
      <c r="D48" s="10" t="s">
        <v>224</v>
      </c>
      <c r="E48" s="90" t="s">
        <v>100</v>
      </c>
      <c r="F48" s="90" t="s">
        <v>19</v>
      </c>
      <c r="G48" s="10">
        <v>4418.5389999999998</v>
      </c>
      <c r="H48" s="10">
        <v>5543.8559999999998</v>
      </c>
      <c r="I48" s="23">
        <v>0.79701547082030999</v>
      </c>
      <c r="J48" s="90" t="s">
        <v>95</v>
      </c>
      <c r="K48" s="105" t="s">
        <v>252</v>
      </c>
    </row>
    <row r="49" spans="1:11" ht="20.100000000000001" customHeight="1" x14ac:dyDescent="0.2">
      <c r="A49" s="8">
        <f>SUBTOTAL(103,$B$4:B49)*1</f>
        <v>46</v>
      </c>
      <c r="B49" s="90" t="s">
        <v>86</v>
      </c>
      <c r="C49" s="90" t="s">
        <v>347</v>
      </c>
      <c r="D49" s="10" t="s">
        <v>348</v>
      </c>
      <c r="E49" s="90" t="s">
        <v>93</v>
      </c>
      <c r="F49" s="91" t="s">
        <v>313</v>
      </c>
      <c r="G49" s="10">
        <v>1520.268</v>
      </c>
      <c r="H49" s="10">
        <v>2046.7909999999999</v>
      </c>
      <c r="I49" s="23">
        <v>0.74275683252466895</v>
      </c>
      <c r="J49" s="90" t="s">
        <v>98</v>
      </c>
      <c r="K49" s="84"/>
    </row>
    <row r="50" spans="1:11" ht="20.100000000000001" customHeight="1" x14ac:dyDescent="0.2">
      <c r="A50" s="8">
        <f>SUBTOTAL(103,$B$4:B50)*1</f>
        <v>47</v>
      </c>
      <c r="B50" s="90" t="s">
        <v>86</v>
      </c>
      <c r="C50" s="90" t="s">
        <v>370</v>
      </c>
      <c r="D50" s="10" t="s">
        <v>371</v>
      </c>
      <c r="E50" s="90" t="s">
        <v>93</v>
      </c>
      <c r="F50" s="90" t="s">
        <v>313</v>
      </c>
      <c r="G50" s="10">
        <v>753.79700000000003</v>
      </c>
      <c r="H50" s="10">
        <v>1325.7929999999999</v>
      </c>
      <c r="I50" s="23">
        <v>0.56856311656495395</v>
      </c>
      <c r="J50" s="90" t="s">
        <v>95</v>
      </c>
      <c r="K50" s="84"/>
    </row>
    <row r="51" spans="1:11" ht="20.100000000000001" customHeight="1" x14ac:dyDescent="0.2">
      <c r="A51" s="8">
        <f>SUBTOTAL(103,$B$4:B51)*1</f>
        <v>48</v>
      </c>
      <c r="B51" s="90" t="s">
        <v>86</v>
      </c>
      <c r="C51" s="90" t="s">
        <v>282</v>
      </c>
      <c r="D51" s="10" t="s">
        <v>386</v>
      </c>
      <c r="E51" s="90" t="s">
        <v>100</v>
      </c>
      <c r="F51" s="90" t="s">
        <v>19</v>
      </c>
      <c r="G51" s="10">
        <v>3256.895</v>
      </c>
      <c r="H51" s="10">
        <v>4145.5559999999996</v>
      </c>
      <c r="I51" s="23">
        <v>0.78563526822457597</v>
      </c>
      <c r="J51" s="90" t="s">
        <v>95</v>
      </c>
      <c r="K51" s="84"/>
    </row>
    <row r="52" spans="1:11" ht="20.100000000000001" customHeight="1" x14ac:dyDescent="0.2">
      <c r="A52" s="8">
        <f>SUBTOTAL(103,$B$4:B52)*1</f>
        <v>49</v>
      </c>
      <c r="B52" s="90" t="s">
        <v>89</v>
      </c>
      <c r="C52" s="90" t="s">
        <v>137</v>
      </c>
      <c r="D52" s="10" t="s">
        <v>328</v>
      </c>
      <c r="E52" s="90" t="s">
        <v>93</v>
      </c>
      <c r="F52" s="91" t="s">
        <v>20</v>
      </c>
      <c r="G52" s="10">
        <v>48.381</v>
      </c>
      <c r="H52" s="10">
        <v>388.09899999999999</v>
      </c>
      <c r="I52" s="23">
        <v>0.124661491011314</v>
      </c>
      <c r="J52" s="90" t="s">
        <v>104</v>
      </c>
      <c r="K52" s="84"/>
    </row>
    <row r="53" spans="1:11" ht="20.100000000000001" customHeight="1" x14ac:dyDescent="0.2">
      <c r="A53" s="8">
        <f>SUBTOTAL(103,$B$4:B53)*1</f>
        <v>50</v>
      </c>
      <c r="B53" s="90" t="s">
        <v>89</v>
      </c>
      <c r="C53" s="90" t="s">
        <v>117</v>
      </c>
      <c r="D53" s="10" t="s">
        <v>217</v>
      </c>
      <c r="E53" s="90" t="s">
        <v>100</v>
      </c>
      <c r="F53" s="91" t="s">
        <v>19</v>
      </c>
      <c r="G53" s="10">
        <v>6187.3370000000004</v>
      </c>
      <c r="H53" s="10">
        <v>8909.6110000000008</v>
      </c>
      <c r="I53" s="23">
        <v>0.69445646953609996</v>
      </c>
      <c r="J53" s="90" t="s">
        <v>95</v>
      </c>
      <c r="K53" s="105" t="s">
        <v>252</v>
      </c>
    </row>
    <row r="54" spans="1:11" ht="20.100000000000001" customHeight="1" x14ac:dyDescent="0.2">
      <c r="A54" s="8">
        <f>SUBTOTAL(103,$B$4:B54)*1</f>
        <v>51</v>
      </c>
      <c r="B54" s="90" t="s">
        <v>89</v>
      </c>
      <c r="C54" s="90" t="s">
        <v>117</v>
      </c>
      <c r="D54" s="10" t="s">
        <v>290</v>
      </c>
      <c r="E54" s="90" t="s">
        <v>100</v>
      </c>
      <c r="F54" s="91" t="s">
        <v>19</v>
      </c>
      <c r="G54" s="10">
        <v>8764.3880000000008</v>
      </c>
      <c r="H54" s="10">
        <v>11049.86</v>
      </c>
      <c r="I54" s="23">
        <v>0.793167334246769</v>
      </c>
      <c r="J54" s="90" t="s">
        <v>95</v>
      </c>
      <c r="K54" s="105" t="s">
        <v>252</v>
      </c>
    </row>
    <row r="55" spans="1:11" ht="20.100000000000001" customHeight="1" x14ac:dyDescent="0.2">
      <c r="A55" s="8">
        <f>SUBTOTAL(103,$B$4:B55)*1</f>
        <v>52</v>
      </c>
      <c r="B55" s="90" t="s">
        <v>89</v>
      </c>
      <c r="C55" s="90" t="s">
        <v>117</v>
      </c>
      <c r="D55" s="10" t="s">
        <v>210</v>
      </c>
      <c r="E55" s="90" t="s">
        <v>100</v>
      </c>
      <c r="F55" s="90" t="s">
        <v>19</v>
      </c>
      <c r="G55" s="10">
        <v>8982.8119999999999</v>
      </c>
      <c r="H55" s="10">
        <v>11256.157999999999</v>
      </c>
      <c r="I55" s="23">
        <v>0.79803535096078104</v>
      </c>
      <c r="J55" s="90" t="s">
        <v>95</v>
      </c>
      <c r="K55" s="105" t="s">
        <v>252</v>
      </c>
    </row>
    <row r="56" spans="1:11" ht="20.100000000000001" customHeight="1" x14ac:dyDescent="0.2">
      <c r="A56" s="8">
        <f>SUBTOTAL(103,$B$4:B56)*1</f>
        <v>53</v>
      </c>
      <c r="B56" s="90" t="s">
        <v>89</v>
      </c>
      <c r="C56" s="90" t="s">
        <v>117</v>
      </c>
      <c r="D56" s="10" t="s">
        <v>222</v>
      </c>
      <c r="E56" s="90" t="s">
        <v>100</v>
      </c>
      <c r="F56" s="90" t="s">
        <v>19</v>
      </c>
      <c r="G56" s="10">
        <v>6302.4560000000001</v>
      </c>
      <c r="H56" s="10">
        <v>9051.61</v>
      </c>
      <c r="I56" s="23">
        <v>0.69628010928442596</v>
      </c>
      <c r="J56" s="90" t="s">
        <v>95</v>
      </c>
      <c r="K56" s="105" t="s">
        <v>252</v>
      </c>
    </row>
    <row r="57" spans="1:11" ht="20.100000000000001" customHeight="1" x14ac:dyDescent="0.2">
      <c r="A57" s="8">
        <f>SUBTOTAL(103,$B$4:B57)*1</f>
        <v>54</v>
      </c>
      <c r="B57" s="90" t="s">
        <v>89</v>
      </c>
      <c r="C57" s="90" t="s">
        <v>117</v>
      </c>
      <c r="D57" s="10" t="s">
        <v>378</v>
      </c>
      <c r="E57" s="90" t="s">
        <v>100</v>
      </c>
      <c r="F57" s="90" t="s">
        <v>19</v>
      </c>
      <c r="G57" s="10">
        <v>6935.9639999999999</v>
      </c>
      <c r="H57" s="10">
        <v>8763.8719999999994</v>
      </c>
      <c r="I57" s="23">
        <v>0.79142689441379299</v>
      </c>
      <c r="J57" s="90" t="s">
        <v>95</v>
      </c>
      <c r="K57" s="84"/>
    </row>
    <row r="58" spans="1:11" ht="20.100000000000001" customHeight="1" x14ac:dyDescent="0.2">
      <c r="A58" s="8">
        <f>SUBTOTAL(103,$B$4:B58)*1</f>
        <v>55</v>
      </c>
      <c r="B58" s="90" t="s">
        <v>89</v>
      </c>
      <c r="C58" s="90" t="s">
        <v>117</v>
      </c>
      <c r="D58" s="10" t="s">
        <v>216</v>
      </c>
      <c r="E58" s="90" t="s">
        <v>100</v>
      </c>
      <c r="F58" s="90" t="s">
        <v>19</v>
      </c>
      <c r="G58" s="10">
        <v>5726.3980000000001</v>
      </c>
      <c r="H58" s="10">
        <v>8378.68</v>
      </c>
      <c r="I58" s="23">
        <v>0.68344870552402004</v>
      </c>
      <c r="J58" s="90" t="s">
        <v>95</v>
      </c>
      <c r="K58" s="105" t="s">
        <v>252</v>
      </c>
    </row>
    <row r="59" spans="1:11" ht="20.100000000000001" customHeight="1" x14ac:dyDescent="0.2">
      <c r="A59" s="8">
        <f>SUBTOTAL(103,$B$4:B59)*1</f>
        <v>56</v>
      </c>
      <c r="B59" s="90" t="s">
        <v>89</v>
      </c>
      <c r="C59" s="90" t="s">
        <v>117</v>
      </c>
      <c r="D59" s="10" t="s">
        <v>305</v>
      </c>
      <c r="E59" s="90" t="s">
        <v>100</v>
      </c>
      <c r="F59" s="90" t="s">
        <v>19</v>
      </c>
      <c r="G59" s="10">
        <v>8661.5570000000007</v>
      </c>
      <c r="H59" s="10">
        <v>10858.074000000001</v>
      </c>
      <c r="I59" s="23">
        <v>0.79770657300733105</v>
      </c>
      <c r="J59" s="90" t="s">
        <v>95</v>
      </c>
      <c r="K59" s="105" t="s">
        <v>252</v>
      </c>
    </row>
    <row r="60" spans="1:11" ht="20.100000000000001" customHeight="1" x14ac:dyDescent="0.2">
      <c r="A60" s="8">
        <f>SUBTOTAL(103,$B$4:B60)*1</f>
        <v>57</v>
      </c>
      <c r="B60" s="90" t="s">
        <v>89</v>
      </c>
      <c r="C60" s="90" t="s">
        <v>117</v>
      </c>
      <c r="D60" s="10" t="s">
        <v>307</v>
      </c>
      <c r="E60" s="90" t="s">
        <v>100</v>
      </c>
      <c r="F60" s="90" t="s">
        <v>19</v>
      </c>
      <c r="G60" s="10">
        <v>5529.0690000000004</v>
      </c>
      <c r="H60" s="10">
        <v>6924.9620000000004</v>
      </c>
      <c r="I60" s="23">
        <v>0.79842589749950998</v>
      </c>
      <c r="J60" s="90" t="s">
        <v>95</v>
      </c>
      <c r="K60" s="105" t="s">
        <v>252</v>
      </c>
    </row>
    <row r="61" spans="1:11" ht="20.100000000000001" customHeight="1" x14ac:dyDescent="0.2">
      <c r="A61" s="8">
        <f>SUBTOTAL(103,$B$4:B61)*1</f>
        <v>58</v>
      </c>
      <c r="B61" s="90" t="s">
        <v>89</v>
      </c>
      <c r="C61" s="90" t="s">
        <v>119</v>
      </c>
      <c r="D61" s="10" t="s">
        <v>202</v>
      </c>
      <c r="E61" s="90" t="s">
        <v>100</v>
      </c>
      <c r="F61" s="91" t="s">
        <v>19</v>
      </c>
      <c r="G61" s="10">
        <v>7599.38</v>
      </c>
      <c r="H61" s="10">
        <v>9881.5580000000009</v>
      </c>
      <c r="I61" s="23">
        <v>0.76904674343863599</v>
      </c>
      <c r="J61" s="90" t="s">
        <v>95</v>
      </c>
      <c r="K61" s="105" t="s">
        <v>252</v>
      </c>
    </row>
    <row r="62" spans="1:11" ht="20.100000000000001" customHeight="1" x14ac:dyDescent="0.2">
      <c r="A62" s="8">
        <f>SUBTOTAL(103,$B$4:B62)*1</f>
        <v>59</v>
      </c>
      <c r="B62" s="90" t="s">
        <v>89</v>
      </c>
      <c r="C62" s="90" t="s">
        <v>119</v>
      </c>
      <c r="D62" s="10" t="s">
        <v>278</v>
      </c>
      <c r="E62" s="90" t="s">
        <v>93</v>
      </c>
      <c r="F62" s="90" t="s">
        <v>19</v>
      </c>
      <c r="G62" s="10">
        <v>2952.35</v>
      </c>
      <c r="H62" s="10">
        <v>3723.9549999999999</v>
      </c>
      <c r="I62" s="23">
        <v>0.79279959075767603</v>
      </c>
      <c r="J62" s="90" t="s">
        <v>95</v>
      </c>
      <c r="K62" s="105" t="s">
        <v>252</v>
      </c>
    </row>
    <row r="63" spans="1:11" ht="20.100000000000001" customHeight="1" x14ac:dyDescent="0.2">
      <c r="A63" s="8">
        <f>SUBTOTAL(103,$B$4:B63)*1</f>
        <v>60</v>
      </c>
      <c r="B63" s="90" t="s">
        <v>89</v>
      </c>
      <c r="C63" s="90" t="s">
        <v>119</v>
      </c>
      <c r="D63" s="10" t="s">
        <v>279</v>
      </c>
      <c r="E63" s="90" t="s">
        <v>100</v>
      </c>
      <c r="F63" s="91" t="s">
        <v>19</v>
      </c>
      <c r="G63" s="10">
        <v>7571.5020000000004</v>
      </c>
      <c r="H63" s="10">
        <v>9811.9709999999995</v>
      </c>
      <c r="I63" s="23">
        <v>0.77165963902665402</v>
      </c>
      <c r="J63" s="90" t="s">
        <v>95</v>
      </c>
      <c r="K63" s="105" t="s">
        <v>252</v>
      </c>
    </row>
    <row r="64" spans="1:11" ht="20.100000000000001" customHeight="1" x14ac:dyDescent="0.2">
      <c r="A64" s="8">
        <f>SUBTOTAL(103,$B$4:B64)*1</f>
        <v>61</v>
      </c>
      <c r="B64" s="90" t="s">
        <v>89</v>
      </c>
      <c r="C64" s="90" t="s">
        <v>119</v>
      </c>
      <c r="D64" s="10" t="s">
        <v>190</v>
      </c>
      <c r="E64" s="90" t="s">
        <v>100</v>
      </c>
      <c r="F64" s="91" t="s">
        <v>19</v>
      </c>
      <c r="G64" s="10">
        <v>7141.5969999999998</v>
      </c>
      <c r="H64" s="10">
        <v>9358.6149999999998</v>
      </c>
      <c r="I64" s="23">
        <v>0.76310404904999296</v>
      </c>
      <c r="J64" s="90" t="s">
        <v>95</v>
      </c>
      <c r="K64" s="105" t="s">
        <v>252</v>
      </c>
    </row>
    <row r="65" spans="1:11" ht="20.100000000000001" customHeight="1" x14ac:dyDescent="0.2">
      <c r="A65" s="8">
        <f>SUBTOTAL(103,$B$4:B65)*1</f>
        <v>62</v>
      </c>
      <c r="B65" s="90" t="s">
        <v>89</v>
      </c>
      <c r="C65" s="90" t="s">
        <v>119</v>
      </c>
      <c r="D65" s="10" t="s">
        <v>194</v>
      </c>
      <c r="E65" s="90" t="s">
        <v>100</v>
      </c>
      <c r="F65" s="91" t="s">
        <v>19</v>
      </c>
      <c r="G65" s="10">
        <v>7180.2489999999998</v>
      </c>
      <c r="H65" s="10">
        <v>9560.6579999999994</v>
      </c>
      <c r="I65" s="23">
        <v>0.75102037955964995</v>
      </c>
      <c r="J65" s="90" t="s">
        <v>95</v>
      </c>
      <c r="K65" s="105" t="s">
        <v>252</v>
      </c>
    </row>
    <row r="66" spans="1:11" ht="20.100000000000001" customHeight="1" x14ac:dyDescent="0.2">
      <c r="A66" s="8">
        <f>SUBTOTAL(103,$B$4:B66)*1</f>
        <v>63</v>
      </c>
      <c r="B66" s="90" t="s">
        <v>89</v>
      </c>
      <c r="C66" s="90" t="s">
        <v>119</v>
      </c>
      <c r="D66" s="10" t="s">
        <v>197</v>
      </c>
      <c r="E66" s="90" t="s">
        <v>100</v>
      </c>
      <c r="F66" s="90" t="s">
        <v>19</v>
      </c>
      <c r="G66" s="10">
        <v>6692.5439999999999</v>
      </c>
      <c r="H66" s="10">
        <v>8979.4809999999998</v>
      </c>
      <c r="I66" s="23">
        <v>0.74531523592510496</v>
      </c>
      <c r="J66" s="90" t="s">
        <v>95</v>
      </c>
      <c r="K66" s="105" t="s">
        <v>252</v>
      </c>
    </row>
    <row r="67" spans="1:11" ht="20.100000000000001" customHeight="1" x14ac:dyDescent="0.2">
      <c r="A67" s="8">
        <f>SUBTOTAL(103,$B$4:B67)*1</f>
        <v>64</v>
      </c>
      <c r="B67" s="90" t="s">
        <v>89</v>
      </c>
      <c r="C67" s="90" t="s">
        <v>119</v>
      </c>
      <c r="D67" s="10" t="s">
        <v>204</v>
      </c>
      <c r="E67" s="90" t="s">
        <v>93</v>
      </c>
      <c r="F67" s="91" t="s">
        <v>19</v>
      </c>
      <c r="G67" s="10">
        <v>4332.9930000000004</v>
      </c>
      <c r="H67" s="10">
        <v>5651.5519999999997</v>
      </c>
      <c r="I67" s="23">
        <v>0.766690813426117</v>
      </c>
      <c r="J67" s="90" t="s">
        <v>95</v>
      </c>
      <c r="K67" s="105" t="s">
        <v>252</v>
      </c>
    </row>
    <row r="68" spans="1:11" ht="20.100000000000001" customHeight="1" x14ac:dyDescent="0.2">
      <c r="A68" s="8">
        <f>SUBTOTAL(103,$B$4:B68)*1</f>
        <v>65</v>
      </c>
      <c r="B68" s="90" t="s">
        <v>89</v>
      </c>
      <c r="C68" s="90" t="s">
        <v>119</v>
      </c>
      <c r="D68" s="10" t="s">
        <v>215</v>
      </c>
      <c r="E68" s="90" t="s">
        <v>93</v>
      </c>
      <c r="F68" s="91" t="s">
        <v>19</v>
      </c>
      <c r="G68" s="10">
        <v>2126.712</v>
      </c>
      <c r="H68" s="10">
        <v>2831.3119999999999</v>
      </c>
      <c r="I68" s="23">
        <v>0.75114010748373905</v>
      </c>
      <c r="J68" s="90" t="s">
        <v>95</v>
      </c>
      <c r="K68" s="105" t="s">
        <v>252</v>
      </c>
    </row>
    <row r="69" spans="1:11" ht="20.100000000000001" customHeight="1" x14ac:dyDescent="0.2">
      <c r="A69" s="8">
        <f>SUBTOTAL(103,$B$4:B69)*1</f>
        <v>66</v>
      </c>
      <c r="B69" s="90" t="s">
        <v>89</v>
      </c>
      <c r="C69" s="90" t="s">
        <v>119</v>
      </c>
      <c r="D69" s="10" t="s">
        <v>185</v>
      </c>
      <c r="E69" s="90" t="s">
        <v>100</v>
      </c>
      <c r="F69" s="91" t="s">
        <v>19</v>
      </c>
      <c r="G69" s="10">
        <v>7437.0410000000002</v>
      </c>
      <c r="H69" s="10">
        <v>10089.019</v>
      </c>
      <c r="I69" s="23">
        <v>0.73714213443348697</v>
      </c>
      <c r="J69" s="90" t="s">
        <v>95</v>
      </c>
      <c r="K69" s="105" t="s">
        <v>252</v>
      </c>
    </row>
    <row r="70" spans="1:11" ht="20.100000000000001" customHeight="1" x14ac:dyDescent="0.2">
      <c r="A70" s="8">
        <f>SUBTOTAL(103,$B$4:B70)*1</f>
        <v>67</v>
      </c>
      <c r="B70" s="90" t="s">
        <v>89</v>
      </c>
      <c r="C70" s="90" t="s">
        <v>119</v>
      </c>
      <c r="D70" s="10" t="s">
        <v>349</v>
      </c>
      <c r="E70" s="90" t="s">
        <v>93</v>
      </c>
      <c r="F70" s="91" t="s">
        <v>19</v>
      </c>
      <c r="G70" s="10">
        <v>4355.1750000000002</v>
      </c>
      <c r="H70" s="10">
        <v>5730.759</v>
      </c>
      <c r="I70" s="23">
        <v>0.75996477953443897</v>
      </c>
      <c r="J70" s="90" t="s">
        <v>95</v>
      </c>
      <c r="K70" s="84"/>
    </row>
    <row r="71" spans="1:11" ht="20.100000000000001" customHeight="1" x14ac:dyDescent="0.2">
      <c r="A71" s="8">
        <f>SUBTOTAL(103,$B$4:B71)*1</f>
        <v>68</v>
      </c>
      <c r="B71" s="90" t="s">
        <v>89</v>
      </c>
      <c r="C71" s="90" t="s">
        <v>119</v>
      </c>
      <c r="D71" s="10" t="s">
        <v>203</v>
      </c>
      <c r="E71" s="90" t="s">
        <v>100</v>
      </c>
      <c r="F71" s="90" t="s">
        <v>19</v>
      </c>
      <c r="G71" s="10">
        <v>7931.1019999999999</v>
      </c>
      <c r="H71" s="10">
        <v>10462.771000000001</v>
      </c>
      <c r="I71" s="23">
        <v>0.75803073583470404</v>
      </c>
      <c r="J71" s="90" t="s">
        <v>95</v>
      </c>
      <c r="K71" s="105" t="s">
        <v>252</v>
      </c>
    </row>
    <row r="72" spans="1:11" ht="20.100000000000001" customHeight="1" x14ac:dyDescent="0.2">
      <c r="A72" s="8">
        <f>SUBTOTAL(103,$B$4:B72)*1</f>
        <v>69</v>
      </c>
      <c r="B72" s="90" t="s">
        <v>89</v>
      </c>
      <c r="C72" s="90" t="s">
        <v>119</v>
      </c>
      <c r="D72" s="10" t="s">
        <v>298</v>
      </c>
      <c r="E72" s="90" t="s">
        <v>93</v>
      </c>
      <c r="F72" s="90" t="s">
        <v>19</v>
      </c>
      <c r="G72" s="10">
        <v>3107.9850000000001</v>
      </c>
      <c r="H72" s="10">
        <v>3977.5889999999999</v>
      </c>
      <c r="I72" s="23">
        <v>0.78137409370349697</v>
      </c>
      <c r="J72" s="90" t="s">
        <v>95</v>
      </c>
      <c r="K72" s="105" t="s">
        <v>252</v>
      </c>
    </row>
    <row r="73" spans="1:11" ht="20.100000000000001" customHeight="1" x14ac:dyDescent="0.2">
      <c r="A73" s="8">
        <f>SUBTOTAL(103,$B$4:B73)*1</f>
        <v>70</v>
      </c>
      <c r="B73" s="90" t="s">
        <v>89</v>
      </c>
      <c r="C73" s="90" t="s">
        <v>119</v>
      </c>
      <c r="D73" s="10" t="s">
        <v>186</v>
      </c>
      <c r="E73" s="90" t="s">
        <v>100</v>
      </c>
      <c r="F73" s="90" t="s">
        <v>19</v>
      </c>
      <c r="G73" s="10">
        <v>7091.9380000000001</v>
      </c>
      <c r="H73" s="10">
        <v>9309.7950000000001</v>
      </c>
      <c r="I73" s="23">
        <v>0.76177166092271598</v>
      </c>
      <c r="J73" s="90" t="s">
        <v>95</v>
      </c>
      <c r="K73" s="105" t="s">
        <v>252</v>
      </c>
    </row>
    <row r="74" spans="1:11" ht="20.100000000000001" customHeight="1" x14ac:dyDescent="0.2">
      <c r="A74" s="8">
        <f>SUBTOTAL(103,$B$4:B74)*1</f>
        <v>71</v>
      </c>
      <c r="B74" s="90" t="s">
        <v>89</v>
      </c>
      <c r="C74" s="90" t="s">
        <v>119</v>
      </c>
      <c r="D74" s="10" t="s">
        <v>187</v>
      </c>
      <c r="E74" s="90" t="s">
        <v>93</v>
      </c>
      <c r="F74" s="90" t="s">
        <v>19</v>
      </c>
      <c r="G74" s="10">
        <v>1753.9259999999999</v>
      </c>
      <c r="H74" s="10">
        <v>2332.556</v>
      </c>
      <c r="I74" s="23">
        <v>0.75193307256074404</v>
      </c>
      <c r="J74" s="90" t="s">
        <v>95</v>
      </c>
      <c r="K74" s="105" t="s">
        <v>252</v>
      </c>
    </row>
    <row r="75" spans="1:11" ht="20.100000000000001" customHeight="1" x14ac:dyDescent="0.2">
      <c r="A75" s="8">
        <f>SUBTOTAL(103,$B$4:B75)*1</f>
        <v>72</v>
      </c>
      <c r="B75" s="90" t="s">
        <v>90</v>
      </c>
      <c r="C75" s="90" t="s">
        <v>113</v>
      </c>
      <c r="D75" s="10" t="s">
        <v>184</v>
      </c>
      <c r="E75" s="90" t="s">
        <v>100</v>
      </c>
      <c r="F75" s="91" t="s">
        <v>19</v>
      </c>
      <c r="G75" s="10">
        <v>4365.7529999999997</v>
      </c>
      <c r="H75" s="10">
        <v>6203.3909999999996</v>
      </c>
      <c r="I75" s="23">
        <v>0.70376879355178501</v>
      </c>
      <c r="J75" s="90" t="s">
        <v>95</v>
      </c>
      <c r="K75" s="105" t="s">
        <v>252</v>
      </c>
    </row>
    <row r="76" spans="1:11" ht="20.100000000000001" customHeight="1" x14ac:dyDescent="0.2">
      <c r="A76" s="8">
        <f>SUBTOTAL(103,$B$4:B76)*1</f>
        <v>73</v>
      </c>
      <c r="B76" s="90" t="s">
        <v>90</v>
      </c>
      <c r="C76" s="90" t="s">
        <v>113</v>
      </c>
      <c r="D76" s="10" t="s">
        <v>315</v>
      </c>
      <c r="E76" s="90" t="s">
        <v>100</v>
      </c>
      <c r="F76" s="91" t="s">
        <v>19</v>
      </c>
      <c r="G76" s="10">
        <v>1751.6690000000001</v>
      </c>
      <c r="H76" s="10">
        <v>2452.9259999999999</v>
      </c>
      <c r="I76" s="23">
        <v>0.71411408252837605</v>
      </c>
      <c r="J76" s="90" t="s">
        <v>95</v>
      </c>
      <c r="K76" s="84"/>
    </row>
    <row r="77" spans="1:11" ht="20.100000000000001" customHeight="1" x14ac:dyDescent="0.2">
      <c r="A77" s="8">
        <f>SUBTOTAL(103,$B$4:B77)*1</f>
        <v>74</v>
      </c>
      <c r="B77" s="90" t="s">
        <v>90</v>
      </c>
      <c r="C77" s="90" t="s">
        <v>113</v>
      </c>
      <c r="D77" s="10" t="s">
        <v>201</v>
      </c>
      <c r="E77" s="90" t="s">
        <v>100</v>
      </c>
      <c r="F77" s="90" t="s">
        <v>19</v>
      </c>
      <c r="G77" s="10">
        <v>4128.6589999999997</v>
      </c>
      <c r="H77" s="10">
        <v>5830.9120000000003</v>
      </c>
      <c r="I77" s="23">
        <v>0.70806402154585801</v>
      </c>
      <c r="J77" s="90" t="s">
        <v>95</v>
      </c>
      <c r="K77" s="105" t="s">
        <v>252</v>
      </c>
    </row>
    <row r="78" spans="1:11" ht="20.100000000000001" customHeight="1" x14ac:dyDescent="0.2">
      <c r="A78" s="8">
        <f>SUBTOTAL(103,$B$4:B78)*1</f>
        <v>75</v>
      </c>
      <c r="B78" s="90" t="s">
        <v>90</v>
      </c>
      <c r="C78" s="90" t="s">
        <v>113</v>
      </c>
      <c r="D78" s="10" t="s">
        <v>206</v>
      </c>
      <c r="E78" s="90" t="s">
        <v>100</v>
      </c>
      <c r="F78" s="91" t="s">
        <v>19</v>
      </c>
      <c r="G78" s="10">
        <v>4910.5379999999996</v>
      </c>
      <c r="H78" s="10">
        <v>6226.9570000000003</v>
      </c>
      <c r="I78" s="23">
        <v>0.78859352971282803</v>
      </c>
      <c r="J78" s="90" t="s">
        <v>95</v>
      </c>
      <c r="K78" s="105" t="s">
        <v>252</v>
      </c>
    </row>
    <row r="79" spans="1:11" ht="20.100000000000001" customHeight="1" x14ac:dyDescent="0.2">
      <c r="A79" s="8">
        <f>SUBTOTAL(103,$B$4:B79)*1</f>
        <v>76</v>
      </c>
      <c r="B79" s="90" t="s">
        <v>90</v>
      </c>
      <c r="C79" s="90" t="s">
        <v>113</v>
      </c>
      <c r="D79" s="10" t="s">
        <v>205</v>
      </c>
      <c r="E79" s="90" t="s">
        <v>100</v>
      </c>
      <c r="F79" s="90" t="s">
        <v>19</v>
      </c>
      <c r="G79" s="10">
        <v>4301.799</v>
      </c>
      <c r="H79" s="10">
        <v>5703.7420000000002</v>
      </c>
      <c r="I79" s="23">
        <v>0.75420644902942702</v>
      </c>
      <c r="J79" s="90" t="s">
        <v>95</v>
      </c>
      <c r="K79" s="105" t="s">
        <v>252</v>
      </c>
    </row>
    <row r="80" spans="1:11" ht="20.100000000000001" customHeight="1" x14ac:dyDescent="0.2">
      <c r="A80" s="8">
        <f>SUBTOTAL(103,$B$4:B80)*1</f>
        <v>77</v>
      </c>
      <c r="B80" s="90" t="s">
        <v>90</v>
      </c>
      <c r="C80" s="90" t="s">
        <v>113</v>
      </c>
      <c r="D80" s="10" t="s">
        <v>195</v>
      </c>
      <c r="E80" s="90" t="s">
        <v>100</v>
      </c>
      <c r="F80" s="90" t="s">
        <v>19</v>
      </c>
      <c r="G80" s="10">
        <v>5146.7790000000005</v>
      </c>
      <c r="H80" s="10">
        <v>6965.8950000000004</v>
      </c>
      <c r="I80" s="23">
        <v>0.73885394482690303</v>
      </c>
      <c r="J80" s="90" t="s">
        <v>95</v>
      </c>
      <c r="K80" s="105" t="s">
        <v>252</v>
      </c>
    </row>
    <row r="81" spans="1:11" ht="20.100000000000001" customHeight="1" x14ac:dyDescent="0.2">
      <c r="A81" s="8">
        <f>SUBTOTAL(103,$B$4:B81)*1</f>
        <v>78</v>
      </c>
      <c r="B81" s="90" t="s">
        <v>90</v>
      </c>
      <c r="C81" s="90" t="s">
        <v>113</v>
      </c>
      <c r="D81" s="10" t="s">
        <v>287</v>
      </c>
      <c r="E81" s="90" t="s">
        <v>100</v>
      </c>
      <c r="F81" s="90" t="s">
        <v>19</v>
      </c>
      <c r="G81" s="10">
        <v>1927.998</v>
      </c>
      <c r="H81" s="10">
        <v>2712.5909999999999</v>
      </c>
      <c r="I81" s="23">
        <v>0.710758827998766</v>
      </c>
      <c r="J81" s="90" t="s">
        <v>95</v>
      </c>
      <c r="K81" s="105" t="s">
        <v>252</v>
      </c>
    </row>
    <row r="82" spans="1:11" ht="20.100000000000001" customHeight="1" x14ac:dyDescent="0.2">
      <c r="A82" s="8">
        <f>SUBTOTAL(103,$B$4:B82)*1</f>
        <v>79</v>
      </c>
      <c r="B82" s="90" t="s">
        <v>90</v>
      </c>
      <c r="C82" s="90" t="s">
        <v>113</v>
      </c>
      <c r="D82" s="10" t="s">
        <v>327</v>
      </c>
      <c r="E82" s="90" t="s">
        <v>100</v>
      </c>
      <c r="F82" s="91" t="s">
        <v>19</v>
      </c>
      <c r="G82" s="10">
        <v>5208.1779999999999</v>
      </c>
      <c r="H82" s="10">
        <v>6744.8190000000004</v>
      </c>
      <c r="I82" s="23">
        <v>0.77217461283986999</v>
      </c>
      <c r="J82" s="90" t="s">
        <v>95</v>
      </c>
      <c r="K82" s="84"/>
    </row>
    <row r="83" spans="1:11" ht="20.100000000000001" customHeight="1" x14ac:dyDescent="0.2">
      <c r="A83" s="8">
        <f>SUBTOTAL(103,$B$4:B83)*1</f>
        <v>80</v>
      </c>
      <c r="B83" s="90" t="s">
        <v>90</v>
      </c>
      <c r="C83" s="90" t="s">
        <v>113</v>
      </c>
      <c r="D83" s="10" t="s">
        <v>207</v>
      </c>
      <c r="E83" s="90" t="s">
        <v>100</v>
      </c>
      <c r="F83" s="91" t="s">
        <v>19</v>
      </c>
      <c r="G83" s="10">
        <v>4750.1840000000002</v>
      </c>
      <c r="H83" s="10">
        <v>6613.6589999999997</v>
      </c>
      <c r="I83" s="23">
        <v>0.718238421424509</v>
      </c>
      <c r="J83" s="90" t="s">
        <v>95</v>
      </c>
      <c r="K83" s="105" t="s">
        <v>252</v>
      </c>
    </row>
    <row r="84" spans="1:11" ht="20.100000000000001" customHeight="1" x14ac:dyDescent="0.2">
      <c r="A84" s="8">
        <f>SUBTOTAL(103,$B$4:B84)*1</f>
        <v>81</v>
      </c>
      <c r="B84" s="90" t="s">
        <v>90</v>
      </c>
      <c r="C84" s="90" t="s">
        <v>113</v>
      </c>
      <c r="D84" s="10" t="s">
        <v>196</v>
      </c>
      <c r="E84" s="90" t="s">
        <v>100</v>
      </c>
      <c r="F84" s="91" t="s">
        <v>19</v>
      </c>
      <c r="G84" s="10">
        <v>4750.616</v>
      </c>
      <c r="H84" s="10">
        <v>6847.8860000000004</v>
      </c>
      <c r="I84" s="23">
        <v>0.693734679578486</v>
      </c>
      <c r="J84" s="90" t="s">
        <v>95</v>
      </c>
      <c r="K84" s="105" t="s">
        <v>252</v>
      </c>
    </row>
    <row r="85" spans="1:11" ht="20.100000000000001" customHeight="1" x14ac:dyDescent="0.2">
      <c r="A85" s="8">
        <f>SUBTOTAL(103,$B$4:B85)*1</f>
        <v>82</v>
      </c>
      <c r="B85" s="90" t="s">
        <v>90</v>
      </c>
      <c r="C85" s="90" t="s">
        <v>113</v>
      </c>
      <c r="D85" s="10" t="s">
        <v>223</v>
      </c>
      <c r="E85" s="90" t="s">
        <v>100</v>
      </c>
      <c r="F85" s="90" t="s">
        <v>19</v>
      </c>
      <c r="G85" s="10">
        <v>4528.8850000000002</v>
      </c>
      <c r="H85" s="10">
        <v>6567.38</v>
      </c>
      <c r="I85" s="23">
        <v>0.68960300759206905</v>
      </c>
      <c r="J85" s="90" t="s">
        <v>95</v>
      </c>
      <c r="K85" s="105" t="s">
        <v>252</v>
      </c>
    </row>
    <row r="86" spans="1:11" ht="20.100000000000001" customHeight="1" x14ac:dyDescent="0.2">
      <c r="A86" s="8">
        <f>SUBTOTAL(103,$B$4:B86)*1</f>
        <v>83</v>
      </c>
      <c r="B86" s="90" t="s">
        <v>90</v>
      </c>
      <c r="C86" s="90" t="s">
        <v>113</v>
      </c>
      <c r="D86" s="10" t="s">
        <v>182</v>
      </c>
      <c r="E86" s="90" t="s">
        <v>100</v>
      </c>
      <c r="F86" s="90" t="s">
        <v>19</v>
      </c>
      <c r="G86" s="10">
        <v>3854.8519999999999</v>
      </c>
      <c r="H86" s="10">
        <v>5617.357</v>
      </c>
      <c r="I86" s="23">
        <v>0.68623945389263996</v>
      </c>
      <c r="J86" s="90" t="s">
        <v>95</v>
      </c>
      <c r="K86" s="105" t="s">
        <v>252</v>
      </c>
    </row>
    <row r="87" spans="1:11" ht="20.100000000000001" customHeight="1" x14ac:dyDescent="0.2">
      <c r="A87" s="8">
        <f>SUBTOTAL(103,$B$4:B87)*1</f>
        <v>84</v>
      </c>
      <c r="B87" s="90" t="s">
        <v>90</v>
      </c>
      <c r="C87" s="90" t="s">
        <v>113</v>
      </c>
      <c r="D87" s="10" t="s">
        <v>294</v>
      </c>
      <c r="E87" s="90" t="s">
        <v>100</v>
      </c>
      <c r="F87" s="90" t="s">
        <v>19</v>
      </c>
      <c r="G87" s="10">
        <v>3453.623</v>
      </c>
      <c r="H87" s="10">
        <v>5592.5860000000002</v>
      </c>
      <c r="I87" s="23">
        <v>0.617535966366901</v>
      </c>
      <c r="J87" s="90" t="s">
        <v>95</v>
      </c>
      <c r="K87" s="105" t="s">
        <v>252</v>
      </c>
    </row>
    <row r="88" spans="1:11" ht="20.100000000000001" customHeight="1" x14ac:dyDescent="0.2">
      <c r="A88" s="8">
        <f>SUBTOTAL(103,$B$4:B88)*1</f>
        <v>85</v>
      </c>
      <c r="B88" s="90" t="s">
        <v>90</v>
      </c>
      <c r="C88" s="90" t="s">
        <v>113</v>
      </c>
      <c r="D88" s="10" t="s">
        <v>212</v>
      </c>
      <c r="E88" s="90" t="s">
        <v>100</v>
      </c>
      <c r="F88" s="90" t="s">
        <v>19</v>
      </c>
      <c r="G88" s="10">
        <v>4005.6030000000001</v>
      </c>
      <c r="H88" s="10">
        <v>5786.473</v>
      </c>
      <c r="I88" s="23">
        <v>0.69223566756468102</v>
      </c>
      <c r="J88" s="90" t="s">
        <v>95</v>
      </c>
      <c r="K88" s="105" t="s">
        <v>252</v>
      </c>
    </row>
    <row r="89" spans="1:11" ht="20.100000000000001" customHeight="1" x14ac:dyDescent="0.2">
      <c r="A89" s="8">
        <f>SUBTOTAL(103,$B$4:B89)*1</f>
        <v>86</v>
      </c>
      <c r="B89" s="90" t="s">
        <v>90</v>
      </c>
      <c r="C89" s="90" t="s">
        <v>113</v>
      </c>
      <c r="D89" s="10" t="s">
        <v>211</v>
      </c>
      <c r="E89" s="90" t="s">
        <v>100</v>
      </c>
      <c r="F89" s="90" t="s">
        <v>19</v>
      </c>
      <c r="G89" s="10">
        <v>4800.0339999999997</v>
      </c>
      <c r="H89" s="10">
        <v>6597.2830000000004</v>
      </c>
      <c r="I89" s="23">
        <v>0.72757739815011702</v>
      </c>
      <c r="J89" s="90" t="s">
        <v>95</v>
      </c>
      <c r="K89" s="105" t="s">
        <v>252</v>
      </c>
    </row>
    <row r="90" spans="1:11" ht="20.100000000000001" customHeight="1" x14ac:dyDescent="0.2">
      <c r="A90" s="8">
        <f>SUBTOTAL(103,$B$4:B90)*1</f>
        <v>87</v>
      </c>
      <c r="B90" s="90" t="s">
        <v>90</v>
      </c>
      <c r="C90" s="90" t="s">
        <v>113</v>
      </c>
      <c r="D90" s="10" t="s">
        <v>180</v>
      </c>
      <c r="E90" s="90" t="s">
        <v>100</v>
      </c>
      <c r="F90" s="90" t="s">
        <v>19</v>
      </c>
      <c r="G90" s="10">
        <v>4350.6729999999998</v>
      </c>
      <c r="H90" s="10">
        <v>5807.0110000000004</v>
      </c>
      <c r="I90" s="23">
        <v>0.74921039412530799</v>
      </c>
      <c r="J90" s="90" t="s">
        <v>95</v>
      </c>
      <c r="K90" s="105" t="s">
        <v>252</v>
      </c>
    </row>
    <row r="91" spans="1:11" ht="20.100000000000001" customHeight="1" x14ac:dyDescent="0.2">
      <c r="A91" s="8">
        <f>SUBTOTAL(103,$B$4:B91)*1</f>
        <v>88</v>
      </c>
      <c r="B91" s="90" t="s">
        <v>90</v>
      </c>
      <c r="C91" s="90" t="s">
        <v>113</v>
      </c>
      <c r="D91" s="10" t="s">
        <v>218</v>
      </c>
      <c r="E91" s="90" t="s">
        <v>100</v>
      </c>
      <c r="F91" s="90" t="s">
        <v>19</v>
      </c>
      <c r="G91" s="10">
        <v>4656.6000000000004</v>
      </c>
      <c r="H91" s="10">
        <v>6011.607</v>
      </c>
      <c r="I91" s="23">
        <v>0.77460153333376602</v>
      </c>
      <c r="J91" s="90" t="s">
        <v>95</v>
      </c>
      <c r="K91" s="105" t="s">
        <v>252</v>
      </c>
    </row>
    <row r="92" spans="1:11" ht="20.100000000000001" customHeight="1" x14ac:dyDescent="0.2">
      <c r="A92" s="8">
        <f>SUBTOTAL(103,$B$4:B92)*1</f>
        <v>89</v>
      </c>
      <c r="B92" s="90" t="s">
        <v>90</v>
      </c>
      <c r="C92" s="90" t="s">
        <v>113</v>
      </c>
      <c r="D92" s="10" t="s">
        <v>199</v>
      </c>
      <c r="E92" s="90" t="s">
        <v>100</v>
      </c>
      <c r="F92" s="90" t="s">
        <v>19</v>
      </c>
      <c r="G92" s="10">
        <v>4655.6170000000002</v>
      </c>
      <c r="H92" s="10">
        <v>6593.125</v>
      </c>
      <c r="I92" s="23">
        <v>0.70613206939046402</v>
      </c>
      <c r="J92" s="90" t="s">
        <v>95</v>
      </c>
      <c r="K92" s="105" t="s">
        <v>252</v>
      </c>
    </row>
    <row r="93" spans="1:11" ht="20.100000000000001" customHeight="1" x14ac:dyDescent="0.2">
      <c r="A93" s="8">
        <f>SUBTOTAL(103,$B$4:B93)*1</f>
        <v>90</v>
      </c>
      <c r="B93" s="90" t="s">
        <v>90</v>
      </c>
      <c r="C93" s="90" t="s">
        <v>113</v>
      </c>
      <c r="D93" s="10" t="s">
        <v>219</v>
      </c>
      <c r="E93" s="90" t="s">
        <v>100</v>
      </c>
      <c r="F93" s="90" t="s">
        <v>19</v>
      </c>
      <c r="G93" s="10">
        <v>4886.9489999999996</v>
      </c>
      <c r="H93" s="10">
        <v>6694.3710000000001</v>
      </c>
      <c r="I93" s="23">
        <v>0.73000868938993702</v>
      </c>
      <c r="J93" s="90" t="s">
        <v>95</v>
      </c>
      <c r="K93" s="105" t="s">
        <v>252</v>
      </c>
    </row>
    <row r="94" spans="1:11" ht="20.100000000000001" customHeight="1" x14ac:dyDescent="0.2">
      <c r="A94" s="8">
        <f>SUBTOTAL(103,$B$4:B94)*1</f>
        <v>91</v>
      </c>
      <c r="B94" s="90" t="s">
        <v>90</v>
      </c>
      <c r="C94" s="90" t="s">
        <v>113</v>
      </c>
      <c r="D94" s="10" t="s">
        <v>304</v>
      </c>
      <c r="E94" s="90" t="s">
        <v>93</v>
      </c>
      <c r="F94" s="90" t="s">
        <v>19</v>
      </c>
      <c r="G94" s="10">
        <v>2696.2759999999998</v>
      </c>
      <c r="H94" s="10">
        <v>3478.933</v>
      </c>
      <c r="I94" s="23">
        <v>0.77502958522052601</v>
      </c>
      <c r="J94" s="90" t="s">
        <v>95</v>
      </c>
      <c r="K94" s="105" t="s">
        <v>252</v>
      </c>
    </row>
    <row r="95" spans="1:11" ht="20.100000000000001" customHeight="1" x14ac:dyDescent="0.2">
      <c r="A95" s="8">
        <f>SUBTOTAL(103,$B$4:B95)*1</f>
        <v>92</v>
      </c>
      <c r="B95" s="90" t="s">
        <v>90</v>
      </c>
      <c r="C95" s="90" t="s">
        <v>172</v>
      </c>
      <c r="D95" s="10" t="s">
        <v>299</v>
      </c>
      <c r="E95" s="90" t="s">
        <v>100</v>
      </c>
      <c r="F95" s="90" t="s">
        <v>19</v>
      </c>
      <c r="G95" s="10">
        <v>48.427999999999997</v>
      </c>
      <c r="H95" s="10">
        <v>142.72900000000001</v>
      </c>
      <c r="I95" s="23">
        <v>0.339300352416117</v>
      </c>
      <c r="J95" s="90" t="s">
        <v>95</v>
      </c>
      <c r="K95" s="105" t="s">
        <v>252</v>
      </c>
    </row>
    <row r="96" spans="1:11" ht="20.100000000000001" customHeight="1" x14ac:dyDescent="0.2">
      <c r="A96" s="8">
        <f>SUBTOTAL(103,$B$4:B96)*1</f>
        <v>93</v>
      </c>
      <c r="B96" s="90" t="s">
        <v>90</v>
      </c>
      <c r="C96" s="90" t="s">
        <v>228</v>
      </c>
      <c r="D96" s="10" t="s">
        <v>346</v>
      </c>
      <c r="E96" s="90" t="s">
        <v>100</v>
      </c>
      <c r="F96" s="91" t="s">
        <v>20</v>
      </c>
      <c r="G96" s="10">
        <v>1534.049</v>
      </c>
      <c r="H96" s="10">
        <v>2813.7510000000002</v>
      </c>
      <c r="I96" s="23">
        <v>0.54519714075623604</v>
      </c>
      <c r="J96" s="90" t="s">
        <v>95</v>
      </c>
      <c r="K96" s="84"/>
    </row>
    <row r="97" spans="1:11" ht="20.100000000000001" customHeight="1" x14ac:dyDescent="0.2">
      <c r="A97" s="8">
        <f>SUBTOTAL(103,$B$4:B97)*1</f>
        <v>94</v>
      </c>
      <c r="B97" s="90" t="s">
        <v>90</v>
      </c>
      <c r="C97" s="90" t="s">
        <v>228</v>
      </c>
      <c r="D97" s="10" t="s">
        <v>351</v>
      </c>
      <c r="E97" s="90" t="s">
        <v>100</v>
      </c>
      <c r="F97" s="90" t="s">
        <v>20</v>
      </c>
      <c r="G97" s="10">
        <v>3022.2109999999998</v>
      </c>
      <c r="H97" s="10">
        <v>4393.6880000000001</v>
      </c>
      <c r="I97" s="23">
        <v>0.68785289260411797</v>
      </c>
      <c r="J97" s="90" t="s">
        <v>95</v>
      </c>
      <c r="K97" s="84"/>
    </row>
    <row r="98" spans="1:11" ht="20.100000000000001" customHeight="1" x14ac:dyDescent="0.2">
      <c r="A98" s="8">
        <f>SUBTOTAL(103,$B$4:B98)*1</f>
        <v>95</v>
      </c>
      <c r="B98" s="90" t="s">
        <v>90</v>
      </c>
      <c r="C98" s="90" t="s">
        <v>228</v>
      </c>
      <c r="D98" s="10" t="s">
        <v>368</v>
      </c>
      <c r="E98" s="90" t="s">
        <v>100</v>
      </c>
      <c r="F98" s="90" t="s">
        <v>20</v>
      </c>
      <c r="G98" s="10">
        <v>3817.33</v>
      </c>
      <c r="H98" s="10">
        <v>5167.7719999999999</v>
      </c>
      <c r="I98" s="23">
        <v>0.73868003464549103</v>
      </c>
      <c r="J98" s="90" t="s">
        <v>95</v>
      </c>
      <c r="K98" s="84"/>
    </row>
    <row r="99" spans="1:11" ht="20.100000000000001" customHeight="1" x14ac:dyDescent="0.2">
      <c r="A99" s="8">
        <f>SUBTOTAL(103,$B$4:B99)*1</f>
        <v>96</v>
      </c>
      <c r="B99" s="90" t="s">
        <v>90</v>
      </c>
      <c r="C99" s="90" t="s">
        <v>228</v>
      </c>
      <c r="D99" s="10" t="s">
        <v>369</v>
      </c>
      <c r="E99" s="90" t="s">
        <v>100</v>
      </c>
      <c r="F99" s="90" t="s">
        <v>20</v>
      </c>
      <c r="G99" s="10">
        <v>644.83900000000006</v>
      </c>
      <c r="H99" s="10">
        <v>1916.011</v>
      </c>
      <c r="I99" s="23">
        <v>0.33655286947726298</v>
      </c>
      <c r="J99" s="90" t="s">
        <v>95</v>
      </c>
      <c r="K99" s="84"/>
    </row>
    <row r="100" spans="1:11" ht="20.100000000000001" customHeight="1" x14ac:dyDescent="0.2">
      <c r="A100" s="8">
        <f>SUBTOTAL(103,$B$4:B100)*1</f>
        <v>97</v>
      </c>
      <c r="B100" s="90" t="s">
        <v>90</v>
      </c>
      <c r="C100" s="90" t="s">
        <v>228</v>
      </c>
      <c r="D100" s="10" t="s">
        <v>384</v>
      </c>
      <c r="E100" s="90" t="s">
        <v>100</v>
      </c>
      <c r="F100" s="90" t="s">
        <v>20</v>
      </c>
      <c r="G100" s="10">
        <v>862.27</v>
      </c>
      <c r="H100" s="10">
        <v>2143.857</v>
      </c>
      <c r="I100" s="23">
        <v>0.40220499781468599</v>
      </c>
      <c r="J100" s="90" t="s">
        <v>95</v>
      </c>
      <c r="K100" s="84"/>
    </row>
    <row r="101" spans="1:11" ht="20.100000000000001" customHeight="1" x14ac:dyDescent="0.2">
      <c r="A101" s="8">
        <f>SUBTOTAL(103,$B$4:B101)*1</f>
        <v>98</v>
      </c>
      <c r="B101" s="90" t="s">
        <v>91</v>
      </c>
      <c r="C101" s="90" t="s">
        <v>191</v>
      </c>
      <c r="D101" s="10" t="s">
        <v>248</v>
      </c>
      <c r="E101" s="90" t="s">
        <v>100</v>
      </c>
      <c r="F101" s="90" t="s">
        <v>313</v>
      </c>
      <c r="G101" s="10">
        <v>305.89</v>
      </c>
      <c r="H101" s="10">
        <v>428.21300000000002</v>
      </c>
      <c r="I101" s="23">
        <v>0.71434076032255001</v>
      </c>
      <c r="J101" s="90" t="s">
        <v>110</v>
      </c>
      <c r="K101" s="105" t="s">
        <v>252</v>
      </c>
    </row>
    <row r="102" spans="1:11" ht="20.100000000000001" customHeight="1" x14ac:dyDescent="0.2">
      <c r="A102" s="8">
        <f>SUBTOTAL(103,$B$4:B102)*1</f>
        <v>99</v>
      </c>
      <c r="B102" s="90" t="s">
        <v>91</v>
      </c>
      <c r="C102" s="90" t="s">
        <v>191</v>
      </c>
      <c r="D102" s="10" t="s">
        <v>293</v>
      </c>
      <c r="E102" s="90" t="s">
        <v>100</v>
      </c>
      <c r="F102" s="90" t="s">
        <v>313</v>
      </c>
      <c r="G102" s="10">
        <v>305.904</v>
      </c>
      <c r="H102" s="10">
        <v>417.35899999999998</v>
      </c>
      <c r="I102" s="23">
        <v>0.73295172740973602</v>
      </c>
      <c r="J102" s="90" t="s">
        <v>110</v>
      </c>
      <c r="K102" s="105" t="s">
        <v>252</v>
      </c>
    </row>
    <row r="103" spans="1:11" ht="20.100000000000001" customHeight="1" x14ac:dyDescent="0.2">
      <c r="A103" s="8">
        <f>SUBTOTAL(103,$B$4:B103)*1</f>
        <v>100</v>
      </c>
      <c r="B103" s="90" t="s">
        <v>91</v>
      </c>
      <c r="C103" s="90" t="s">
        <v>390</v>
      </c>
      <c r="D103" s="10" t="s">
        <v>391</v>
      </c>
      <c r="E103" s="90" t="s">
        <v>93</v>
      </c>
      <c r="F103" s="90" t="s">
        <v>313</v>
      </c>
      <c r="G103" s="10">
        <v>446.48599999999999</v>
      </c>
      <c r="H103" s="10">
        <v>601.69299999999998</v>
      </c>
      <c r="I103" s="23">
        <v>0.74204951694635002</v>
      </c>
      <c r="J103" s="90" t="s">
        <v>110</v>
      </c>
      <c r="K103" s="84"/>
    </row>
    <row r="104" spans="1:11" ht="20.100000000000001" customHeight="1" x14ac:dyDescent="0.2">
      <c r="A104" s="8">
        <f>SUBTOTAL(103,$B$4:B104)*1</f>
        <v>101</v>
      </c>
      <c r="B104" s="90" t="s">
        <v>91</v>
      </c>
      <c r="C104" s="90" t="s">
        <v>352</v>
      </c>
      <c r="D104" s="10" t="s">
        <v>353</v>
      </c>
      <c r="E104" s="90" t="s">
        <v>93</v>
      </c>
      <c r="F104" s="90" t="s">
        <v>313</v>
      </c>
      <c r="G104" s="10">
        <v>310.60399999999998</v>
      </c>
      <c r="H104" s="10">
        <v>446.36700000000002</v>
      </c>
      <c r="I104" s="23">
        <v>0.69584893148463001</v>
      </c>
      <c r="J104" s="90" t="s">
        <v>95</v>
      </c>
      <c r="K104" s="84"/>
    </row>
    <row r="105" spans="1:11" ht="20.100000000000001" customHeight="1" x14ac:dyDescent="0.2">
      <c r="A105" s="8">
        <f>SUBTOTAL(103,$B$4:B105)*1</f>
        <v>102</v>
      </c>
      <c r="B105" s="90" t="s">
        <v>91</v>
      </c>
      <c r="C105" s="90" t="s">
        <v>321</v>
      </c>
      <c r="D105" s="10" t="s">
        <v>322</v>
      </c>
      <c r="E105" s="90" t="s">
        <v>93</v>
      </c>
      <c r="F105" s="90" t="s">
        <v>313</v>
      </c>
      <c r="G105" s="10">
        <v>971.04100000000005</v>
      </c>
      <c r="H105" s="10">
        <v>2168.665</v>
      </c>
      <c r="I105" s="23">
        <v>0.44775979692575801</v>
      </c>
      <c r="J105" s="90" t="s">
        <v>181</v>
      </c>
      <c r="K105" s="84"/>
    </row>
    <row r="106" spans="1:11" ht="20.100000000000001" customHeight="1" x14ac:dyDescent="0.2">
      <c r="A106" s="8">
        <f>SUBTOTAL(103,$B$4:B106)*1</f>
        <v>103</v>
      </c>
      <c r="B106" s="90" t="s">
        <v>91</v>
      </c>
      <c r="C106" s="90" t="s">
        <v>321</v>
      </c>
      <c r="D106" s="10" t="s">
        <v>366</v>
      </c>
      <c r="E106" s="90" t="s">
        <v>93</v>
      </c>
      <c r="F106" s="90" t="s">
        <v>313</v>
      </c>
      <c r="G106" s="10">
        <v>1973.9760000000001</v>
      </c>
      <c r="H106" s="10">
        <v>3206.5940000000001</v>
      </c>
      <c r="I106" s="23">
        <v>0.61559898134905799</v>
      </c>
      <c r="J106" s="90" t="s">
        <v>181</v>
      </c>
      <c r="K106" s="84"/>
    </row>
    <row r="107" spans="1:11" ht="20.100000000000001" customHeight="1" x14ac:dyDescent="0.2">
      <c r="A107" s="8">
        <f>SUBTOTAL(103,$B$4:B107)*1</f>
        <v>104</v>
      </c>
      <c r="B107" s="90" t="s">
        <v>91</v>
      </c>
      <c r="C107" s="90" t="s">
        <v>321</v>
      </c>
      <c r="D107" s="10" t="s">
        <v>392</v>
      </c>
      <c r="E107" s="90" t="s">
        <v>93</v>
      </c>
      <c r="F107" s="90" t="s">
        <v>313</v>
      </c>
      <c r="G107" s="10">
        <v>1546.0609999999999</v>
      </c>
      <c r="H107" s="10">
        <v>2027.135</v>
      </c>
      <c r="I107" s="23">
        <v>0.76268280109612796</v>
      </c>
      <c r="J107" s="90" t="s">
        <v>181</v>
      </c>
      <c r="K107" s="84"/>
    </row>
    <row r="108" spans="1:11" ht="20.100000000000001" customHeight="1" x14ac:dyDescent="0.2">
      <c r="A108" s="8">
        <f>SUBTOTAL(103,$B$4:B108)*1</f>
        <v>105</v>
      </c>
      <c r="B108" s="90" t="s">
        <v>84</v>
      </c>
      <c r="C108" s="90" t="s">
        <v>359</v>
      </c>
      <c r="D108" s="10" t="s">
        <v>360</v>
      </c>
      <c r="E108" s="90" t="s">
        <v>93</v>
      </c>
      <c r="F108" s="90" t="s">
        <v>313</v>
      </c>
      <c r="G108" s="10">
        <v>308.26299999999998</v>
      </c>
      <c r="H108" s="10">
        <v>550.58000000000004</v>
      </c>
      <c r="I108" s="23">
        <v>0.55988775473137398</v>
      </c>
      <c r="J108" s="90" t="s">
        <v>181</v>
      </c>
      <c r="K108" s="84"/>
    </row>
    <row r="109" spans="1:11" ht="20.100000000000001" customHeight="1" x14ac:dyDescent="0.2">
      <c r="A109" s="8">
        <f>SUBTOTAL(103,$B$4:B109)*1</f>
        <v>106</v>
      </c>
      <c r="B109" s="90" t="s">
        <v>84</v>
      </c>
      <c r="C109" s="90" t="s">
        <v>316</v>
      </c>
      <c r="D109" s="10" t="s">
        <v>317</v>
      </c>
      <c r="E109" s="90" t="s">
        <v>93</v>
      </c>
      <c r="F109" s="91" t="s">
        <v>313</v>
      </c>
      <c r="G109" s="10">
        <v>463.23599999999999</v>
      </c>
      <c r="H109" s="10">
        <v>720.08500000000004</v>
      </c>
      <c r="I109" s="23">
        <v>0.64330738732232995</v>
      </c>
      <c r="J109" s="90" t="s">
        <v>181</v>
      </c>
      <c r="K109" s="84"/>
    </row>
    <row r="110" spans="1:11" ht="20.100000000000001" customHeight="1" x14ac:dyDescent="0.2">
      <c r="A110" s="8">
        <f>SUBTOTAL(103,$B$4:B110)*1</f>
        <v>107</v>
      </c>
      <c r="B110" s="90" t="s">
        <v>84</v>
      </c>
      <c r="C110" s="90" t="s">
        <v>316</v>
      </c>
      <c r="D110" s="10" t="s">
        <v>383</v>
      </c>
      <c r="E110" s="90" t="s">
        <v>93</v>
      </c>
      <c r="F110" s="90" t="s">
        <v>313</v>
      </c>
      <c r="G110" s="10">
        <v>158</v>
      </c>
      <c r="H110" s="10">
        <v>343.01100000000002</v>
      </c>
      <c r="I110" s="23">
        <v>0.460626627134407</v>
      </c>
      <c r="J110" s="90" t="s">
        <v>181</v>
      </c>
      <c r="K110" s="84"/>
    </row>
    <row r="111" spans="1:11" ht="20.100000000000001" customHeight="1" x14ac:dyDescent="0.2">
      <c r="A111" s="8">
        <f>SUBTOTAL(103,$B$4:B111)*1</f>
        <v>108</v>
      </c>
      <c r="B111" s="90" t="s">
        <v>84</v>
      </c>
      <c r="C111" s="90" t="s">
        <v>316</v>
      </c>
      <c r="D111" s="10" t="s">
        <v>396</v>
      </c>
      <c r="E111" s="90" t="s">
        <v>93</v>
      </c>
      <c r="F111" s="90" t="s">
        <v>313</v>
      </c>
      <c r="G111" s="10">
        <v>1.61</v>
      </c>
      <c r="H111" s="10">
        <v>1300.258</v>
      </c>
      <c r="I111" s="23">
        <v>1.23821580024887E-3</v>
      </c>
      <c r="J111" s="90" t="s">
        <v>181</v>
      </c>
      <c r="K111" s="84"/>
    </row>
    <row r="112" spans="1:11" ht="20.100000000000001" customHeight="1" x14ac:dyDescent="0.2">
      <c r="A112" s="8">
        <f>SUBTOTAL(103,$B$4:B112)*1</f>
        <v>109</v>
      </c>
      <c r="B112" s="90" t="s">
        <v>84</v>
      </c>
      <c r="C112" s="90" t="s">
        <v>244</v>
      </c>
      <c r="D112" s="10" t="s">
        <v>285</v>
      </c>
      <c r="E112" s="90" t="s">
        <v>100</v>
      </c>
      <c r="F112" s="91" t="s">
        <v>313</v>
      </c>
      <c r="G112" s="10">
        <v>2623.7919999999999</v>
      </c>
      <c r="H112" s="10">
        <v>3610.2429999999999</v>
      </c>
      <c r="I112" s="23">
        <v>0.72676326773571798</v>
      </c>
      <c r="J112" s="90" t="s">
        <v>98</v>
      </c>
      <c r="K112" s="105" t="s">
        <v>252</v>
      </c>
    </row>
    <row r="113" spans="1:11" ht="20.100000000000001" customHeight="1" x14ac:dyDescent="0.2">
      <c r="A113" s="8">
        <f>SUBTOTAL(103,$B$4:B113)*1</f>
        <v>110</v>
      </c>
      <c r="B113" s="90" t="s">
        <v>84</v>
      </c>
      <c r="C113" s="90" t="s">
        <v>344</v>
      </c>
      <c r="D113" s="10" t="s">
        <v>345</v>
      </c>
      <c r="E113" s="90" t="s">
        <v>93</v>
      </c>
      <c r="F113" s="91" t="s">
        <v>19</v>
      </c>
      <c r="G113" s="10">
        <v>8365.5239999999994</v>
      </c>
      <c r="H113" s="10">
        <v>13857.017</v>
      </c>
      <c r="I113" s="23">
        <v>0.60370309136519096</v>
      </c>
      <c r="J113" s="90" t="s">
        <v>103</v>
      </c>
      <c r="K113" s="84"/>
    </row>
    <row r="114" spans="1:11" ht="20.100000000000001" customHeight="1" x14ac:dyDescent="0.2">
      <c r="A114" s="8">
        <f>SUBTOTAL(103,$B$4:B114)*1</f>
        <v>111</v>
      </c>
      <c r="B114" s="90" t="s">
        <v>87</v>
      </c>
      <c r="C114" s="90" t="s">
        <v>363</v>
      </c>
      <c r="D114" s="10" t="s">
        <v>364</v>
      </c>
      <c r="E114" s="90" t="s">
        <v>93</v>
      </c>
      <c r="F114" s="90" t="s">
        <v>313</v>
      </c>
      <c r="G114" s="10">
        <v>314.97699999999998</v>
      </c>
      <c r="H114" s="10">
        <v>1980.9760000000001</v>
      </c>
      <c r="I114" s="23">
        <v>0.15900091671983901</v>
      </c>
      <c r="J114" s="90" t="s">
        <v>116</v>
      </c>
      <c r="K114" s="84"/>
    </row>
    <row r="115" spans="1:11" ht="20.100000000000001" customHeight="1" x14ac:dyDescent="0.2">
      <c r="A115" s="8">
        <f>SUBTOTAL(103,$B$4:B115)*1</f>
        <v>112</v>
      </c>
      <c r="B115" s="90" t="s">
        <v>82</v>
      </c>
      <c r="C115" s="90" t="s">
        <v>296</v>
      </c>
      <c r="D115" s="10" t="s">
        <v>365</v>
      </c>
      <c r="E115" s="90" t="s">
        <v>93</v>
      </c>
      <c r="F115" s="90" t="s">
        <v>313</v>
      </c>
      <c r="G115" s="10">
        <v>562.5</v>
      </c>
      <c r="H115" s="10">
        <v>1011.226</v>
      </c>
      <c r="I115" s="23">
        <v>0.55625547602613101</v>
      </c>
      <c r="J115" s="90" t="s">
        <v>102</v>
      </c>
      <c r="K115" s="84"/>
    </row>
    <row r="116" spans="1:11" ht="20.100000000000001" customHeight="1" x14ac:dyDescent="0.2">
      <c r="A116" s="8">
        <f>SUBTOTAL(103,$B$4:B116)*1</f>
        <v>113</v>
      </c>
      <c r="B116" s="90" t="s">
        <v>82</v>
      </c>
      <c r="C116" s="90" t="s">
        <v>173</v>
      </c>
      <c r="D116" s="10" t="s">
        <v>314</v>
      </c>
      <c r="E116" s="90" t="s">
        <v>93</v>
      </c>
      <c r="F116" s="91" t="s">
        <v>313</v>
      </c>
      <c r="G116" s="10">
        <v>47.832000000000001</v>
      </c>
      <c r="H116" s="10">
        <v>60.933</v>
      </c>
      <c r="I116" s="23">
        <v>0.78499335335532505</v>
      </c>
      <c r="J116" s="90" t="s">
        <v>102</v>
      </c>
      <c r="K116" s="84"/>
    </row>
    <row r="117" spans="1:11" ht="20.100000000000001" customHeight="1" x14ac:dyDescent="0.2">
      <c r="A117" s="8">
        <f>SUBTOTAL(103,$B$4:B117)*1</f>
        <v>114</v>
      </c>
      <c r="B117" s="90" t="s">
        <v>82</v>
      </c>
      <c r="C117" s="90" t="s">
        <v>107</v>
      </c>
      <c r="D117" s="10" t="s">
        <v>320</v>
      </c>
      <c r="E117" s="90" t="s">
        <v>100</v>
      </c>
      <c r="F117" s="91" t="s">
        <v>313</v>
      </c>
      <c r="G117" s="10">
        <v>358.07400000000001</v>
      </c>
      <c r="H117" s="10">
        <v>3831.1840000000002</v>
      </c>
      <c r="I117" s="23">
        <v>9.3463013000680703E-2</v>
      </c>
      <c r="J117" s="90" t="s">
        <v>102</v>
      </c>
      <c r="K117" s="84"/>
    </row>
    <row r="118" spans="1:11" ht="20.100000000000001" customHeight="1" x14ac:dyDescent="0.2">
      <c r="A118" s="8">
        <f>SUBTOTAL(103,$B$4:B118)*1</f>
        <v>115</v>
      </c>
      <c r="B118" s="90" t="s">
        <v>82</v>
      </c>
      <c r="C118" s="90" t="s">
        <v>107</v>
      </c>
      <c r="D118" s="10" t="s">
        <v>329</v>
      </c>
      <c r="E118" s="90" t="s">
        <v>93</v>
      </c>
      <c r="F118" s="91" t="s">
        <v>313</v>
      </c>
      <c r="G118" s="10">
        <v>7028.6229999999996</v>
      </c>
      <c r="H118" s="10">
        <v>8821.5220000000008</v>
      </c>
      <c r="I118" s="23">
        <v>0.79675854121318301</v>
      </c>
      <c r="J118" s="90" t="s">
        <v>102</v>
      </c>
      <c r="K118" s="84"/>
    </row>
    <row r="119" spans="1:11" ht="20.100000000000001" customHeight="1" x14ac:dyDescent="0.2">
      <c r="A119" s="8">
        <f>SUBTOTAL(103,$B$4:B119)*1</f>
        <v>116</v>
      </c>
      <c r="B119" s="90" t="s">
        <v>82</v>
      </c>
      <c r="C119" s="90" t="s">
        <v>107</v>
      </c>
      <c r="D119" s="10" t="s">
        <v>330</v>
      </c>
      <c r="E119" s="90" t="s">
        <v>93</v>
      </c>
      <c r="F119" s="91" t="s">
        <v>313</v>
      </c>
      <c r="G119" s="10">
        <v>9.6419999999999995</v>
      </c>
      <c r="H119" s="10">
        <v>90.671999999999997</v>
      </c>
      <c r="I119" s="23">
        <v>0.106339332980413</v>
      </c>
      <c r="J119" s="90" t="s">
        <v>102</v>
      </c>
      <c r="K119" s="84"/>
    </row>
    <row r="120" spans="1:11" ht="20.100000000000001" customHeight="1" x14ac:dyDescent="0.2">
      <c r="A120" s="8">
        <f>SUBTOTAL(103,$B$4:B120)*1</f>
        <v>117</v>
      </c>
      <c r="B120" s="90" t="s">
        <v>82</v>
      </c>
      <c r="C120" s="90" t="s">
        <v>107</v>
      </c>
      <c r="D120" s="10" t="s">
        <v>374</v>
      </c>
      <c r="E120" s="90" t="s">
        <v>100</v>
      </c>
      <c r="F120" s="90" t="s">
        <v>313</v>
      </c>
      <c r="G120" s="10">
        <v>636.55799999999999</v>
      </c>
      <c r="H120" s="10">
        <v>880.322</v>
      </c>
      <c r="I120" s="23">
        <v>0.72309677595243604</v>
      </c>
      <c r="J120" s="90" t="s">
        <v>102</v>
      </c>
      <c r="K120" s="84"/>
    </row>
    <row r="121" spans="1:11" ht="20.100000000000001" customHeight="1" x14ac:dyDescent="0.2">
      <c r="A121" s="8">
        <f>SUBTOTAL(103,$B$4:B121)*1</f>
        <v>118</v>
      </c>
      <c r="B121" s="90" t="s">
        <v>82</v>
      </c>
      <c r="C121" s="90" t="s">
        <v>379</v>
      </c>
      <c r="D121" s="10" t="s">
        <v>380</v>
      </c>
      <c r="E121" s="90" t="s">
        <v>93</v>
      </c>
      <c r="F121" s="90" t="s">
        <v>313</v>
      </c>
      <c r="G121" s="10">
        <v>2062.3310000000001</v>
      </c>
      <c r="H121" s="10">
        <v>2644.5830000000001</v>
      </c>
      <c r="I121" s="23">
        <v>0.77983220795112096</v>
      </c>
      <c r="J121" s="90" t="s">
        <v>102</v>
      </c>
      <c r="K121" s="84"/>
    </row>
  </sheetData>
  <autoFilter ref="A3:K160" xr:uid="{00000000-0001-0000-0700-000000000000}"/>
  <sortState xmlns:xlrd2="http://schemas.microsoft.com/office/spreadsheetml/2017/richdata2" ref="B4:J121">
    <sortCondition ref="B4:B121" customList="成都市,绵阳市,自贡市,攀枝花市,泸州市,德阳市,广元市,遂宁市,内江市,乐山市,资阳市,宜宾市,南充市,达州市,雅安市,阿坝州,甘孜州,凉山州,广安市,巴中市,眉山市,四川省"/>
    <sortCondition ref="C4:C121"/>
  </sortState>
  <phoneticPr fontId="41" type="noConversion"/>
  <conditionalFormatting sqref="D1:D2 D4:D1048576">
    <cfRule type="duplicateValues" dxfId="1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市州月运行表</vt:lpstr>
      <vt:lpstr>入网率</vt:lpstr>
      <vt:lpstr>上线率</vt:lpstr>
      <vt:lpstr>数据合格率</vt:lpstr>
      <vt:lpstr>轨迹完整率</vt:lpstr>
      <vt:lpstr>漂移率</vt:lpstr>
      <vt:lpstr>两客一危未上线车辆明细</vt:lpstr>
      <vt:lpstr>两客一危连续两月未上线车辆明细</vt:lpstr>
      <vt:lpstr>两客一危轨迹完整率低于80%车辆明细</vt:lpstr>
      <vt:lpstr>两客一危高速通行次数</vt:lpstr>
      <vt:lpstr>两客一危高速公路通行明细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2025-05-08T07:04:59Z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