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自评修正" sheetId="1" r:id="rId1"/>
  </sheets>
  <externalReferences>
    <externalReference r:id="rId2"/>
  </externalReferences>
  <definedNames>
    <definedName name="_xlnm.Print_Titles" localSheetId="0">自评修正!$3:$3</definedName>
  </definedNames>
  <calcPr calcId="144525"/>
</workbook>
</file>

<file path=xl/sharedStrings.xml><?xml version="1.0" encoding="utf-8"?>
<sst xmlns="http://schemas.openxmlformats.org/spreadsheetml/2006/main" count="83" uniqueCount="83">
  <si>
    <t>附件2：</t>
  </si>
  <si>
    <t>2021-2022年度四川省交通行业青年文明号评审结果汇总表</t>
  </si>
  <si>
    <t>序号</t>
  </si>
  <si>
    <t>本次自评报送集体</t>
  </si>
  <si>
    <t>自评得分</t>
  </si>
  <si>
    <t>自评加权得分（占比20%）</t>
  </si>
  <si>
    <t>交叉互评得分</t>
  </si>
  <si>
    <t>交叉互评加权得分（占比20%）</t>
  </si>
  <si>
    <t>抽评得分</t>
  </si>
  <si>
    <t>抽评加权得分（占比10%）</t>
  </si>
  <si>
    <t>加权总分</t>
  </si>
  <si>
    <t>修正系数后现场答辩得分</t>
  </si>
  <si>
    <t>现场答辩加权得分（占比50%）</t>
  </si>
  <si>
    <t>加权最终得分</t>
  </si>
  <si>
    <t>四川省交通勘察设计研究院有限公司山区河流水运技术研发团队青年突击队</t>
  </si>
  <si>
    <t>四川省交通勘察设计研究院有限公司航测新技术应用研究团队青年突击队</t>
  </si>
  <si>
    <r>
      <rPr>
        <sz val="10.5"/>
        <color rgb="FF000000"/>
        <rFont val="方正仿宋简体"/>
        <charset val="134"/>
      </rPr>
      <t>四川公路工程咨询监理有限公司工程监理一分公司工程部</t>
    </r>
  </si>
  <si>
    <r>
      <rPr>
        <sz val="10.5"/>
        <color theme="1"/>
        <rFont val="方正仿宋简体"/>
        <charset val="134"/>
      </rPr>
      <t>四川省交通运输综合行政执法总队第一支队一大队</t>
    </r>
  </si>
  <si>
    <r>
      <rPr>
        <sz val="10.5"/>
        <color theme="1"/>
        <rFont val="方正仿宋简体"/>
        <charset val="134"/>
      </rPr>
      <t>成都地铁天府机场</t>
    </r>
    <r>
      <rPr>
        <sz val="10.5"/>
        <color theme="1"/>
        <rFont val="Times New Roman"/>
        <charset val="134"/>
      </rPr>
      <t>1</t>
    </r>
    <r>
      <rPr>
        <sz val="10.5"/>
        <color theme="1"/>
        <rFont val="方正仿宋简体"/>
        <charset val="134"/>
      </rPr>
      <t>号</t>
    </r>
    <r>
      <rPr>
        <sz val="10.5"/>
        <color theme="1"/>
        <rFont val="Times New Roman"/>
        <charset val="134"/>
      </rPr>
      <t>2</t>
    </r>
    <r>
      <rPr>
        <sz val="10.5"/>
        <color theme="1"/>
        <rFont val="方正仿宋简体"/>
        <charset val="134"/>
      </rPr>
      <t>号航站楼站</t>
    </r>
  </si>
  <si>
    <r>
      <rPr>
        <sz val="10.5"/>
        <color theme="1"/>
        <rFont val="方正仿宋简体"/>
        <charset val="134"/>
      </rPr>
      <t>四川交通职业技术学院信息工程系数字</t>
    </r>
    <r>
      <rPr>
        <sz val="10.5"/>
        <color theme="1"/>
        <rFont val="方正仿宋简体"/>
        <charset val="134"/>
      </rPr>
      <t>交</t>
    </r>
    <r>
      <rPr>
        <sz val="10.5"/>
        <color theme="1"/>
        <rFont val="方正仿宋简体"/>
        <charset val="134"/>
      </rPr>
      <t>通创新团队</t>
    </r>
  </si>
  <si>
    <r>
      <rPr>
        <sz val="10.5"/>
        <color rgb="FF000000"/>
        <rFont val="方正仿宋简体"/>
        <charset val="134"/>
      </rPr>
      <t>成都地铁</t>
    </r>
    <r>
      <rPr>
        <sz val="10.5"/>
        <color rgb="FF000000"/>
        <rFont val="Times New Roman"/>
        <charset val="134"/>
      </rPr>
      <t>1</t>
    </r>
    <r>
      <rPr>
        <sz val="10.5"/>
        <color rgb="FF000000"/>
        <rFont val="方正仿宋简体"/>
        <charset val="134"/>
      </rPr>
      <t>号线均衡修</t>
    </r>
    <r>
      <rPr>
        <sz val="10.5"/>
        <color rgb="FF000000"/>
        <rFont val="Times New Roman"/>
        <charset val="134"/>
      </rPr>
      <t>3</t>
    </r>
    <r>
      <rPr>
        <sz val="10.5"/>
        <color rgb="FF000000"/>
        <rFont val="方正仿宋简体"/>
        <charset val="134"/>
      </rPr>
      <t>班</t>
    </r>
  </si>
  <si>
    <r>
      <rPr>
        <sz val="10.5"/>
        <color theme="1"/>
        <rFont val="方正仿宋简体"/>
        <charset val="134"/>
      </rPr>
      <t>四川省公路规划勘察设计研究院有限公司综合交通规划分院</t>
    </r>
  </si>
  <si>
    <r>
      <rPr>
        <sz val="10.5"/>
        <color rgb="FF000000"/>
        <rFont val="方正仿宋简体"/>
        <charset val="134"/>
      </rPr>
      <t>甘孜州项目管理有限公司</t>
    </r>
  </si>
  <si>
    <r>
      <rPr>
        <sz val="10.5"/>
        <color rgb="FF000000"/>
        <rFont val="方正仿宋简体"/>
        <charset val="134"/>
      </rPr>
      <t>四川省航务海事管理事务中心水上应急救援小分队</t>
    </r>
  </si>
  <si>
    <r>
      <rPr>
        <sz val="10.5"/>
        <color rgb="FF000000"/>
        <rFont val="方正仿宋简体"/>
        <charset val="134"/>
      </rPr>
      <t>川藏公路博物馆</t>
    </r>
    <r>
      <rPr>
        <sz val="10.5"/>
        <color rgb="FF000000"/>
        <rFont val="Times New Roman"/>
        <charset val="134"/>
      </rPr>
      <t>“</t>
    </r>
    <r>
      <rPr>
        <sz val="10.5"/>
        <color rgb="FF000000"/>
        <rFont val="方正仿宋简体"/>
        <charset val="134"/>
      </rPr>
      <t>两路</t>
    </r>
    <r>
      <rPr>
        <sz val="10.5"/>
        <color rgb="FF000000"/>
        <rFont val="Times New Roman"/>
        <charset val="134"/>
      </rPr>
      <t>”</t>
    </r>
    <r>
      <rPr>
        <sz val="10.5"/>
        <color rgb="FF000000"/>
        <rFont val="方正仿宋简体"/>
        <charset val="134"/>
      </rPr>
      <t>精神青年筑梦队</t>
    </r>
  </si>
  <si>
    <r>
      <rPr>
        <sz val="10.5"/>
        <color theme="1"/>
        <rFont val="方正仿宋简体"/>
        <charset val="134"/>
      </rPr>
      <t>四川成渝高速公路股份有限公司成仁分公司成都管理处兴隆收费站</t>
    </r>
  </si>
  <si>
    <r>
      <rPr>
        <sz val="10.5"/>
        <color rgb="FF000000"/>
        <rFont val="方正仿宋简体"/>
        <charset val="134"/>
      </rPr>
      <t>成都交投智能交通技术服务支撑团队</t>
    </r>
  </si>
  <si>
    <r>
      <rPr>
        <sz val="10.5"/>
        <color theme="1"/>
        <rFont val="方正仿宋简体"/>
        <charset val="134"/>
      </rPr>
      <t>四川省交通运输综合行政执法总队第四支队三大队</t>
    </r>
  </si>
  <si>
    <r>
      <rPr>
        <sz val="10.5"/>
        <color rgb="FF000000"/>
        <rFont val="方正仿宋简体"/>
        <charset val="134"/>
      </rPr>
      <t>泸州公交集团公交</t>
    </r>
    <r>
      <rPr>
        <sz val="10.5"/>
        <color rgb="FF000000"/>
        <rFont val="Times New Roman"/>
        <charset val="134"/>
      </rPr>
      <t>168</t>
    </r>
    <r>
      <rPr>
        <sz val="10.5"/>
        <color rgb="FF000000"/>
        <rFont val="方正仿宋简体"/>
        <charset val="134"/>
      </rPr>
      <t>线路</t>
    </r>
  </si>
  <si>
    <r>
      <rPr>
        <sz val="10.5"/>
        <color rgb="FF000000"/>
        <rFont val="方正仿宋简体"/>
        <charset val="134"/>
      </rPr>
      <t>四川嘉陵江金溪航电开发有限公司生产技术部</t>
    </r>
  </si>
  <si>
    <r>
      <rPr>
        <sz val="10.5"/>
        <color rgb="FF000000"/>
        <rFont val="方正仿宋简体"/>
        <charset val="134"/>
      </rPr>
      <t>广元市交通运输指挥中心</t>
    </r>
  </si>
  <si>
    <r>
      <rPr>
        <sz val="10.5"/>
        <color theme="1"/>
        <rFont val="方正仿宋简体"/>
        <charset val="134"/>
      </rPr>
      <t>成都高速运营管理有限公司天府机场高速公路运营管理中心成都管理站</t>
    </r>
  </si>
  <si>
    <r>
      <rPr>
        <sz val="10.5"/>
        <color rgb="FF000000"/>
        <rFont val="方正仿宋简体"/>
        <charset val="134"/>
      </rPr>
      <t>阿坝州交通运输局青年志愿服务队</t>
    </r>
  </si>
  <si>
    <r>
      <rPr>
        <sz val="10.5"/>
        <color rgb="FF000000"/>
        <rFont val="方正仿宋简体"/>
        <charset val="134"/>
      </rPr>
      <t>四川公路工程咨询监理有限公司招投标技术服务分公司</t>
    </r>
  </si>
  <si>
    <r>
      <rPr>
        <sz val="10.5"/>
        <color theme="1"/>
        <rFont val="方正仿宋简体"/>
        <charset val="134"/>
      </rPr>
      <t>葛洲坝集团交通投资有限公司内遂高速公路运营管理中心长河收费站</t>
    </r>
  </si>
  <si>
    <r>
      <rPr>
        <sz val="10.5"/>
        <color theme="1"/>
        <rFont val="方正仿宋简体"/>
        <charset val="134"/>
      </rPr>
      <t>蜀道物流集团四川蜀物蓉欧实业有限公司能源化工部</t>
    </r>
  </si>
  <si>
    <r>
      <rPr>
        <sz val="10.5"/>
        <color theme="1"/>
        <rFont val="方正仿宋简体"/>
        <charset val="134"/>
      </rPr>
      <t>四川南方高速公路股份有限公司方山收费站</t>
    </r>
  </si>
  <si>
    <r>
      <rPr>
        <sz val="10.5"/>
        <color theme="1"/>
        <rFont val="方正仿宋简体"/>
        <charset val="134"/>
      </rPr>
      <t>交职院马克思主义学院思政青年先锋队</t>
    </r>
  </si>
  <si>
    <r>
      <rPr>
        <sz val="10.5"/>
        <color theme="1"/>
        <rFont val="方正仿宋简体"/>
        <charset val="134"/>
      </rPr>
      <t>四川省交通运输综合行政执法第五支队十一大队</t>
    </r>
  </si>
  <si>
    <r>
      <rPr>
        <sz val="10.5"/>
        <color rgb="FF000000"/>
        <rFont val="方正仿宋简体"/>
        <charset val="134"/>
      </rPr>
      <t>达州市公共交通有限公司客运三公司</t>
    </r>
    <r>
      <rPr>
        <sz val="10.5"/>
        <color rgb="FF000000"/>
        <rFont val="Times New Roman"/>
        <charset val="134"/>
      </rPr>
      <t>23</t>
    </r>
    <r>
      <rPr>
        <sz val="10.5"/>
        <color rgb="FF000000"/>
        <rFont val="方正仿宋简体"/>
        <charset val="134"/>
      </rPr>
      <t>路</t>
    </r>
    <r>
      <rPr>
        <sz val="10.5"/>
        <color rgb="FF000000"/>
        <rFont val="Times New Roman"/>
        <charset val="134"/>
      </rPr>
      <t>A</t>
    </r>
    <r>
      <rPr>
        <sz val="10.5"/>
        <color rgb="FF000000"/>
        <rFont val="方正仿宋简体"/>
        <charset val="134"/>
      </rPr>
      <t>公交线路</t>
    </r>
  </si>
  <si>
    <r>
      <rPr>
        <sz val="10.5"/>
        <color rgb="FF000000"/>
        <rFont val="方正仿宋简体"/>
        <charset val="134"/>
      </rPr>
      <t>交职院交通运输与经济管理系育人先锋队</t>
    </r>
  </si>
  <si>
    <r>
      <rPr>
        <sz val="10.5"/>
        <color theme="1"/>
        <rFont val="方正仿宋简体"/>
        <charset val="134"/>
      </rPr>
      <t>山东高速集团四川乐自公路有限公司乐山大佛收费站</t>
    </r>
  </si>
  <si>
    <r>
      <rPr>
        <sz val="10.5"/>
        <color theme="1"/>
        <rFont val="方正仿宋简体"/>
        <charset val="134"/>
      </rPr>
      <t>四川蜀道建筑科技有限公司混凝土工程技术研究院</t>
    </r>
  </si>
  <si>
    <r>
      <rPr>
        <sz val="10.5"/>
        <color theme="1"/>
        <rFont val="方正仿宋简体"/>
        <charset val="134"/>
      </rPr>
      <t>四川省交通运输综合行政执法总队第七支队十六大队</t>
    </r>
  </si>
  <si>
    <r>
      <rPr>
        <sz val="10.5"/>
        <color rgb="FF000000"/>
        <rFont val="Times New Roman"/>
        <charset val="134"/>
      </rPr>
      <t>“</t>
    </r>
    <r>
      <rPr>
        <sz val="10.5"/>
        <color rgb="FF000000"/>
        <rFont val="方正仿宋简体"/>
        <charset val="134"/>
      </rPr>
      <t>成都高速</t>
    </r>
    <r>
      <rPr>
        <sz val="10.5"/>
        <color rgb="FF000000"/>
        <rFont val="Times New Roman"/>
        <charset val="134"/>
      </rPr>
      <t>”</t>
    </r>
    <r>
      <rPr>
        <sz val="10.5"/>
        <color rgb="FF000000"/>
        <rFont val="方正仿宋简体"/>
        <charset val="134"/>
      </rPr>
      <t>机电维护班组</t>
    </r>
  </si>
  <si>
    <r>
      <rPr>
        <sz val="10.5"/>
        <color theme="1"/>
        <rFont val="方正仿宋简体"/>
        <charset val="134"/>
      </rPr>
      <t>四川成乐高速公路有限责任公司乐山收费站</t>
    </r>
  </si>
  <si>
    <r>
      <rPr>
        <sz val="10.5"/>
        <color theme="1"/>
        <rFont val="方正仿宋简体"/>
        <charset val="134"/>
      </rPr>
      <t>四川省交通运输综合行政执法总队第三支队七大队</t>
    </r>
  </si>
  <si>
    <r>
      <rPr>
        <sz val="10.5"/>
        <color rgb="FF000000"/>
        <rFont val="方正仿宋简体"/>
        <charset val="134"/>
      </rPr>
      <t>中铁建四川简蒲高速公路有限公司黑龙滩收费站</t>
    </r>
  </si>
  <si>
    <r>
      <rPr>
        <sz val="10.5"/>
        <color theme="1"/>
        <rFont val="方正仿宋简体"/>
        <charset val="134"/>
      </rPr>
      <t>山东高速集团四川乐宜公路有限公司五通桥收费站</t>
    </r>
  </si>
  <si>
    <r>
      <rPr>
        <sz val="10.5"/>
        <color theme="1"/>
        <rFont val="方正仿宋简体"/>
        <charset val="134"/>
      </rPr>
      <t>共青团四川叙古高速公路开发有限责任公司委员会</t>
    </r>
  </si>
  <si>
    <r>
      <rPr>
        <sz val="10.5"/>
        <color theme="1"/>
        <rFont val="方正仿宋简体"/>
        <charset val="134"/>
      </rPr>
      <t>四川成宜高速公路开发有限公司龙马收费站</t>
    </r>
  </si>
  <si>
    <r>
      <rPr>
        <sz val="10.5"/>
        <color theme="1"/>
        <rFont val="方正仿宋简体"/>
        <charset val="134"/>
      </rPr>
      <t>川铁（宜宾）铁路有限责任公司南充运营管理部团支部</t>
    </r>
  </si>
  <si>
    <r>
      <rPr>
        <sz val="10.5"/>
        <color theme="1"/>
        <rFont val="方正仿宋简体"/>
        <charset val="134"/>
      </rPr>
      <t>四川省交通运输综合行政执法总队第四支队四大队</t>
    </r>
  </si>
  <si>
    <r>
      <rPr>
        <sz val="10.5"/>
        <color rgb="FF000000"/>
        <rFont val="方正仿宋简体"/>
        <charset val="134"/>
      </rPr>
      <t>四川港航建设工程有限公司</t>
    </r>
  </si>
  <si>
    <r>
      <rPr>
        <sz val="10.5"/>
        <color theme="1"/>
        <rFont val="方正仿宋简体"/>
        <charset val="134"/>
      </rPr>
      <t>山东高速集团四川乐自公路有限公司调度指挥中心</t>
    </r>
  </si>
  <si>
    <r>
      <rPr>
        <sz val="10.5"/>
        <color theme="1"/>
        <rFont val="方正仿宋简体"/>
        <charset val="134"/>
      </rPr>
      <t>中电建（四川）城市运营管理有限公司渝蓉高速运营管理部路巡安全处第四中队</t>
    </r>
  </si>
  <si>
    <r>
      <rPr>
        <sz val="10.5"/>
        <color theme="1"/>
        <rFont val="方正仿宋简体"/>
        <charset val="134"/>
      </rPr>
      <t>四川营达高速公路有限公司营达高速涌兴收费站</t>
    </r>
  </si>
  <si>
    <r>
      <rPr>
        <sz val="10.5"/>
        <color theme="1"/>
        <rFont val="方正仿宋简体"/>
        <charset val="134"/>
      </rPr>
      <t>藏高雅康公司天全收费站</t>
    </r>
  </si>
  <si>
    <r>
      <rPr>
        <sz val="10.5"/>
        <color rgb="FF000000"/>
        <rFont val="方正仿宋简体"/>
        <charset val="134"/>
      </rPr>
      <t>攀枝花市公共交通有限责任公司第五公司</t>
    </r>
    <r>
      <rPr>
        <sz val="10.5"/>
        <color rgb="FF000000"/>
        <rFont val="Times New Roman"/>
        <charset val="134"/>
      </rPr>
      <t>101</t>
    </r>
    <r>
      <rPr>
        <sz val="10.5"/>
        <color rgb="FF000000"/>
        <rFont val="方正仿宋简体"/>
        <charset val="134"/>
      </rPr>
      <t>路</t>
    </r>
  </si>
  <si>
    <r>
      <rPr>
        <sz val="10.5"/>
        <color theme="1"/>
        <rFont val="方正仿宋简体"/>
        <charset val="134"/>
      </rPr>
      <t>四川省交通运输综合行政执法总队第七支队四大队</t>
    </r>
  </si>
  <si>
    <r>
      <rPr>
        <sz val="10.5"/>
        <color theme="1"/>
        <rFont val="方正仿宋简体"/>
        <charset val="134"/>
      </rPr>
      <t>四川省交通医院急诊科</t>
    </r>
  </si>
  <si>
    <r>
      <rPr>
        <sz val="10.5"/>
        <color theme="1"/>
        <rFont val="方正仿宋简体"/>
        <charset val="134"/>
      </rPr>
      <t>蜀道城乡集团成都片区高速公路项目物业管理团队</t>
    </r>
  </si>
  <si>
    <r>
      <rPr>
        <sz val="10.5"/>
        <color theme="1"/>
        <rFont val="方正仿宋简体"/>
        <charset val="134"/>
      </rPr>
      <t>四川雅西高速公路有限责任公司灵山收费站</t>
    </r>
  </si>
  <si>
    <r>
      <rPr>
        <sz val="10.5"/>
        <color rgb="FF000000"/>
        <rFont val="方正仿宋简体"/>
        <charset val="134"/>
      </rPr>
      <t>四川济通工程试验检测有限公司</t>
    </r>
  </si>
  <si>
    <r>
      <rPr>
        <sz val="10.5"/>
        <color rgb="FF000000"/>
        <rFont val="方正仿宋简体"/>
        <charset val="134"/>
      </rPr>
      <t>交职院机电工程系赛车创新与制造团队</t>
    </r>
  </si>
  <si>
    <r>
      <rPr>
        <sz val="10.5"/>
        <color rgb="FF000000"/>
        <rFont val="方正仿宋简体"/>
        <charset val="134"/>
      </rPr>
      <t>雅安市交通运输局</t>
    </r>
    <r>
      <rPr>
        <sz val="10.5"/>
        <color rgb="FF000000"/>
        <rFont val="Times New Roman"/>
        <charset val="134"/>
      </rPr>
      <t>“</t>
    </r>
    <r>
      <rPr>
        <sz val="10.5"/>
        <color rgb="FF000000"/>
        <rFont val="方正仿宋简体"/>
        <charset val="134"/>
      </rPr>
      <t>畅享交通</t>
    </r>
    <r>
      <rPr>
        <sz val="10.5"/>
        <color rgb="FF000000"/>
        <rFont val="Times New Roman"/>
        <charset val="134"/>
      </rPr>
      <t>”</t>
    </r>
    <r>
      <rPr>
        <sz val="10.5"/>
        <color rgb="FF000000"/>
        <rFont val="方正仿宋简体"/>
        <charset val="134"/>
      </rPr>
      <t>党员志愿服务队</t>
    </r>
  </si>
  <si>
    <r>
      <rPr>
        <sz val="10.5"/>
        <color rgb="FF000000"/>
        <rFont val="方正仿宋简体"/>
        <charset val="134"/>
      </rPr>
      <t>中铁（宜宾）宜彝高速公路有限公司运营管理部</t>
    </r>
  </si>
  <si>
    <r>
      <rPr>
        <sz val="10.5"/>
        <color rgb="FF000000"/>
        <rFont val="方正仿宋简体"/>
        <charset val="134"/>
      </rPr>
      <t>四川华腾公路试验检测有限责任公司</t>
    </r>
  </si>
  <si>
    <r>
      <rPr>
        <sz val="10.5"/>
        <color rgb="FF000000"/>
        <rFont val="方正仿宋简体"/>
        <charset val="134"/>
      </rPr>
      <t>内江市公共交通集团有限责任公司</t>
    </r>
    <r>
      <rPr>
        <sz val="10.5"/>
        <color rgb="FF000000"/>
        <rFont val="Times New Roman"/>
        <charset val="134"/>
      </rPr>
      <t>130</t>
    </r>
    <r>
      <rPr>
        <sz val="10.5"/>
        <color rgb="FF000000"/>
        <rFont val="方正仿宋简体"/>
        <charset val="134"/>
      </rPr>
      <t>路甜捷线</t>
    </r>
  </si>
  <si>
    <r>
      <rPr>
        <sz val="10.5"/>
        <color rgb="FF000000"/>
        <rFont val="方正仿宋简体"/>
        <charset val="134"/>
      </rPr>
      <t>遂资高速横山收费站</t>
    </r>
  </si>
  <si>
    <r>
      <rPr>
        <sz val="10.5"/>
        <color theme="1"/>
        <rFont val="方正仿宋简体"/>
        <charset val="134"/>
      </rPr>
      <t>四川成自泸高速公路开发有限责任公司自贡北收费站</t>
    </r>
  </si>
  <si>
    <r>
      <rPr>
        <sz val="10.5"/>
        <color rgb="FF000000"/>
        <rFont val="方正仿宋简体"/>
        <charset val="134"/>
      </rPr>
      <t>四川葛洲坝巴通万高速公路有限公司通江收费站</t>
    </r>
  </si>
  <si>
    <t>四川致远信诚资产管理有限公司</t>
  </si>
  <si>
    <r>
      <rPr>
        <sz val="10.5"/>
        <color theme="1"/>
        <rFont val="方正仿宋简体"/>
        <charset val="134"/>
      </rPr>
      <t>泸州东南高速公路发展有限公司绣花针工作室</t>
    </r>
  </si>
  <si>
    <r>
      <rPr>
        <sz val="10.5"/>
        <color rgb="FF000000"/>
        <rFont val="方正仿宋简体"/>
        <charset val="134"/>
      </rPr>
      <t>中铁建四川德简高速公路有限公司中江西收费站</t>
    </r>
  </si>
  <si>
    <r>
      <rPr>
        <sz val="10.5"/>
        <color theme="1"/>
        <rFont val="方正仿宋简体"/>
        <charset val="134"/>
      </rPr>
      <t>四川龙光泸贵高速公路有限公司潮河收费站</t>
    </r>
  </si>
  <si>
    <r>
      <rPr>
        <sz val="10.5"/>
        <color rgb="FF000000"/>
        <rFont val="方正仿宋简体"/>
        <charset val="134"/>
      </rPr>
      <t>宜宾市航务事务中心</t>
    </r>
  </si>
  <si>
    <r>
      <rPr>
        <sz val="10.5"/>
        <color rgb="FF000000"/>
        <rFont val="方正仿宋简体"/>
        <charset val="134"/>
      </rPr>
      <t>眉山市展通公交客运有限公司修理厂</t>
    </r>
  </si>
  <si>
    <r>
      <rPr>
        <sz val="10.5"/>
        <color rgb="FF000000"/>
        <rFont val="方正仿宋简体"/>
        <charset val="134"/>
      </rPr>
      <t>厅道路运输管理局青年工作委员会</t>
    </r>
  </si>
  <si>
    <r>
      <rPr>
        <sz val="10.5"/>
        <color theme="1"/>
        <rFont val="方正仿宋简体"/>
        <charset val="134"/>
      </rPr>
      <t>交职院道桥专业群青年先锋队</t>
    </r>
  </si>
  <si>
    <r>
      <rPr>
        <sz val="10.5"/>
        <color theme="1"/>
        <rFont val="方正仿宋简体"/>
        <charset val="134"/>
      </rPr>
      <t>德阳交投客运服务有限公司</t>
    </r>
    <r>
      <rPr>
        <sz val="10.5"/>
        <color theme="1"/>
        <rFont val="Times New Roman"/>
        <charset val="134"/>
      </rPr>
      <t xml:space="preserve"> </t>
    </r>
    <r>
      <rPr>
        <sz val="10.5"/>
        <color theme="1"/>
        <rFont val="方正仿宋简体"/>
        <charset val="134"/>
      </rPr>
      <t>小红帽售票班组</t>
    </r>
  </si>
  <si>
    <r>
      <rPr>
        <sz val="10.5"/>
        <color rgb="FF000000"/>
        <rFont val="方正仿宋简体"/>
        <charset val="134"/>
      </rPr>
      <t>宜宾港国际集装箱码头有限公司设备技术部维修组</t>
    </r>
  </si>
  <si>
    <r>
      <rPr>
        <sz val="10.5"/>
        <color theme="1"/>
        <rFont val="方正仿宋简体"/>
        <charset val="134"/>
      </rPr>
      <t>共青团四川汽车职业技术学院委员会</t>
    </r>
  </si>
</sst>
</file>

<file path=xl/styles.xml><?xml version="1.0" encoding="utf-8"?>
<styleSheet xmlns="http://schemas.openxmlformats.org/spreadsheetml/2006/main">
  <numFmts count="7">
    <numFmt numFmtId="176" formatCode="0.00_ "/>
    <numFmt numFmtId="177" formatCode="0.00;[Red]0.00"/>
    <numFmt numFmtId="178" formatCode="#,##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2"/>
      <color theme="1"/>
      <name val="黑体"/>
      <charset val="134"/>
    </font>
    <font>
      <sz val="16"/>
      <color theme="1"/>
      <name val="小标宋"/>
      <charset val="134"/>
    </font>
    <font>
      <sz val="10.5"/>
      <color rgb="FF000000"/>
      <name val="黑体"/>
      <charset val="134"/>
    </font>
    <font>
      <sz val="10.5"/>
      <color theme="1"/>
      <name val="方正仿宋简体"/>
      <charset val="134"/>
    </font>
    <font>
      <sz val="10.5"/>
      <color rgb="FF000000"/>
      <name val="方正仿宋简体"/>
      <charset val="134"/>
    </font>
    <font>
      <sz val="10.5"/>
      <color rgb="FF000000"/>
      <name val="Times New Roman"/>
      <charset val="134"/>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i/>
      <sz val="11"/>
      <color rgb="FF7F7F7F"/>
      <name val="宋体"/>
      <charset val="0"/>
      <scheme val="minor"/>
    </font>
    <font>
      <b/>
      <sz val="11"/>
      <color rgb="FFFA7D00"/>
      <name val="宋体"/>
      <charset val="0"/>
      <scheme val="minor"/>
    </font>
    <font>
      <sz val="11"/>
      <color rgb="FF3F3F76"/>
      <name val="宋体"/>
      <charset val="0"/>
      <scheme val="minor"/>
    </font>
    <font>
      <u/>
      <sz val="11"/>
      <color rgb="FF800080"/>
      <name val="宋体"/>
      <charset val="0"/>
      <scheme val="minor"/>
    </font>
    <font>
      <sz val="11"/>
      <color rgb="FFFF000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u/>
      <sz val="11"/>
      <color rgb="FF0000FF"/>
      <name val="宋体"/>
      <charset val="0"/>
      <scheme val="minor"/>
    </font>
    <font>
      <b/>
      <sz val="11"/>
      <color rgb="FF3F3F3F"/>
      <name val="宋体"/>
      <charset val="0"/>
      <scheme val="minor"/>
    </font>
    <font>
      <sz val="10.5"/>
      <color theme="1"/>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8" fillId="14"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7" fillId="23"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1" fillId="0" borderId="10"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5"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8" fillId="21" borderId="0" applyNumberFormat="false" applyBorder="false" applyAlignment="false" applyProtection="false">
      <alignment vertical="center"/>
    </xf>
    <xf numFmtId="0" fontId="7" fillId="25" borderId="0" applyNumberFormat="false" applyBorder="false" applyAlignment="false" applyProtection="false">
      <alignment vertical="center"/>
    </xf>
    <xf numFmtId="0" fontId="22" fillId="0" borderId="5"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8" fillId="2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3" borderId="0" applyNumberFormat="false" applyBorder="false" applyAlignment="false" applyProtection="false">
      <alignment vertical="center"/>
    </xf>
    <xf numFmtId="0" fontId="17" fillId="16" borderId="6" applyNumberFormat="false" applyAlignment="false" applyProtection="false">
      <alignment vertical="center"/>
    </xf>
    <xf numFmtId="0" fontId="1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8" borderId="0" applyNumberFormat="false" applyBorder="false" applyAlignment="false" applyProtection="false">
      <alignment vertical="center"/>
    </xf>
    <xf numFmtId="0" fontId="8" fillId="29"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18" fillId="20" borderId="6" applyNumberFormat="false" applyAlignment="false" applyProtection="false">
      <alignment vertical="center"/>
    </xf>
    <xf numFmtId="0" fontId="25" fillId="16" borderId="9" applyNumberFormat="false" applyAlignment="false" applyProtection="false">
      <alignment vertical="center"/>
    </xf>
    <xf numFmtId="0" fontId="21" fillId="26" borderId="7" applyNumberFormat="false" applyAlignment="false" applyProtection="false">
      <alignment vertical="center"/>
    </xf>
    <xf numFmtId="0" fontId="23" fillId="0" borderId="8" applyNumberFormat="false" applyFill="false" applyAlignment="false" applyProtection="false">
      <alignment vertical="center"/>
    </xf>
    <xf numFmtId="0" fontId="7" fillId="31"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11" borderId="3"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10"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8">
    <xf numFmtId="0" fontId="0" fillId="0" borderId="0" xfId="0">
      <alignment vertical="center"/>
    </xf>
    <xf numFmtId="0" fontId="0" fillId="0" borderId="0" xfId="0" applyFill="true">
      <alignment vertical="center"/>
    </xf>
    <xf numFmtId="0" fontId="0" fillId="0" borderId="0" xfId="0" applyFill="true" applyAlignment="true">
      <alignment horizontal="center" vertical="center"/>
    </xf>
    <xf numFmtId="178" fontId="0" fillId="0" borderId="0" xfId="0" applyNumberFormat="true" applyFill="true">
      <alignment vertical="center"/>
    </xf>
    <xf numFmtId="0" fontId="1" fillId="0" borderId="0" xfId="0" applyFont="true" applyFill="true">
      <alignment vertical="center"/>
    </xf>
    <xf numFmtId="0" fontId="2" fillId="0" borderId="0" xfId="0" applyFont="true" applyFill="true" applyAlignment="true">
      <alignment horizontal="center" vertical="center"/>
    </xf>
    <xf numFmtId="0" fontId="0" fillId="0" borderId="1" xfId="0"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177" fontId="0" fillId="0" borderId="1" xfId="0" applyNumberFormat="true" applyFill="true" applyBorder="true">
      <alignment vertical="center"/>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177" fontId="0" fillId="0" borderId="1" xfId="0" applyNumberFormat="true" applyFont="true" applyFill="true" applyBorder="true">
      <alignment vertical="center"/>
    </xf>
    <xf numFmtId="0" fontId="3" fillId="0" borderId="1" xfId="0" applyFont="true" applyFill="true" applyBorder="true" applyAlignment="true">
      <alignment horizontal="center" vertical="center" wrapText="true" indent="1"/>
    </xf>
    <xf numFmtId="176" fontId="0" fillId="0" borderId="1" xfId="0" applyNumberFormat="true" applyFill="true" applyBorder="true">
      <alignment vertical="center"/>
    </xf>
    <xf numFmtId="178" fontId="0" fillId="0" borderId="1" xfId="0" applyNumberFormat="true" applyFill="true" applyBorder="true">
      <alignment vertical="center"/>
    </xf>
    <xf numFmtId="0" fontId="4" fillId="0" borderId="2" xfId="0" applyFont="true" applyFill="true" applyBorder="true" applyAlignment="true">
      <alignment horizontal="center" vertical="center" wrapText="true"/>
    </xf>
    <xf numFmtId="177" fontId="0" fillId="0" borderId="2" xfId="0" applyNumberFormat="true" applyFill="true" applyBorder="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C:/Users/ZYD/Desktop/&#32456;&#35780;/&#24405;&#20687;&#20998;&#3245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组"/>
      <sheetName val="B组"/>
      <sheetName val="C组"/>
      <sheetName val="D组"/>
      <sheetName val="Sheet1"/>
      <sheetName val="Sheet2"/>
    </sheetNames>
    <sheetDataSet>
      <sheetData sheetId="0" refreshError="1"/>
      <sheetData sheetId="1" refreshError="1"/>
      <sheetData sheetId="2" refreshError="1"/>
      <sheetData sheetId="3" refreshError="1"/>
      <sheetData sheetId="4" refreshError="1"/>
      <sheetData sheetId="5" refreshError="1">
        <row r="2">
          <cell r="A2" t="str">
            <v>四川省交通勘察设计研究院有限公司航测新技术应用研究团队青年突击队</v>
          </cell>
          <cell r="B2" t="str">
            <v>A</v>
          </cell>
          <cell r="C2">
            <v>1</v>
          </cell>
          <cell r="D2">
            <v>106.52</v>
          </cell>
          <cell r="E2">
            <v>106.187908390539</v>
          </cell>
        </row>
        <row r="3">
          <cell r="A3" t="str">
            <v>葛洲坝集团交通投资有限公司内遂高速公路运营管理中心长河收费站</v>
          </cell>
          <cell r="B3" t="str">
            <v>A</v>
          </cell>
          <cell r="C3">
            <v>2</v>
          </cell>
          <cell r="D3">
            <v>102.42</v>
          </cell>
          <cell r="E3">
            <v>102.100690737505</v>
          </cell>
        </row>
        <row r="4">
          <cell r="A4" t="str">
            <v>交职院交通运输与经济管理系育人先锋队</v>
          </cell>
          <cell r="B4" t="str">
            <v>A</v>
          </cell>
          <cell r="C4">
            <v>3</v>
          </cell>
          <cell r="D4">
            <v>106.26</v>
          </cell>
          <cell r="E4">
            <v>105.928718978395</v>
          </cell>
        </row>
        <row r="5">
          <cell r="A5" t="str">
            <v>攀枝花市公共交通有限责任公司第五公司101路</v>
          </cell>
          <cell r="B5" t="str">
            <v>A</v>
          </cell>
          <cell r="C5">
            <v>4</v>
          </cell>
          <cell r="D5">
            <v>102</v>
          </cell>
          <cell r="E5">
            <v>101.682000148657</v>
          </cell>
        </row>
        <row r="6">
          <cell r="A6" t="str">
            <v>遂资高速横山收费站</v>
          </cell>
          <cell r="B6" t="str">
            <v>A</v>
          </cell>
          <cell r="C6">
            <v>5</v>
          </cell>
          <cell r="D6">
            <v>99.74</v>
          </cell>
          <cell r="E6">
            <v>99.4290460277164</v>
          </cell>
        </row>
        <row r="7">
          <cell r="A7" t="str">
            <v>中铁（宜宾）宜彝高速公路有限公司运营管理部</v>
          </cell>
          <cell r="B7" t="str">
            <v>A</v>
          </cell>
          <cell r="C7">
            <v>6</v>
          </cell>
          <cell r="D7">
            <v>98.38</v>
          </cell>
          <cell r="E7">
            <v>98.0732860257343</v>
          </cell>
        </row>
        <row r="8">
          <cell r="A8" t="str">
            <v>成都地铁天府机场1号2号航站楼站</v>
          </cell>
          <cell r="B8" t="str">
            <v>A</v>
          </cell>
          <cell r="C8">
            <v>7</v>
          </cell>
          <cell r="D8">
            <v>109.7</v>
          </cell>
          <cell r="E8">
            <v>109.357994277527</v>
          </cell>
        </row>
        <row r="9">
          <cell r="A9" t="str">
            <v>中电建（四川）城市运营管理有限公司渝蓉高速运营管理部路巡安全处第四中队</v>
          </cell>
          <cell r="B9" t="str">
            <v>A</v>
          </cell>
          <cell r="C9">
            <v>8</v>
          </cell>
          <cell r="D9">
            <v>100.9</v>
          </cell>
          <cell r="E9">
            <v>100.585429558819</v>
          </cell>
        </row>
        <row r="10">
          <cell r="A10" t="str">
            <v>德阳交投客运服务有限公司 小红帽售票班组</v>
          </cell>
          <cell r="B10" t="str">
            <v>A</v>
          </cell>
          <cell r="C10">
            <v>9</v>
          </cell>
          <cell r="D10">
            <v>94</v>
          </cell>
          <cell r="E10">
            <v>93.7069413134685</v>
          </cell>
        </row>
        <row r="11">
          <cell r="A11" t="str">
            <v>四川交通职业技术学院信息工程系数字交通创新团队</v>
          </cell>
          <cell r="B11" t="str">
            <v>A</v>
          </cell>
          <cell r="C11">
            <v>10</v>
          </cell>
          <cell r="D11">
            <v>107.58</v>
          </cell>
          <cell r="E11">
            <v>107.244603686201</v>
          </cell>
        </row>
        <row r="12">
          <cell r="A12" t="str">
            <v>泸州东南高速公路发展有限公司绣花针工作室</v>
          </cell>
          <cell r="B12" t="str">
            <v>A</v>
          </cell>
          <cell r="C12">
            <v>11</v>
          </cell>
          <cell r="D12">
            <v>97.68</v>
          </cell>
          <cell r="E12">
            <v>97.3754683776553</v>
          </cell>
        </row>
        <row r="13">
          <cell r="A13" t="str">
            <v>四川成宜高速公路开发有限公司龙马收费站</v>
          </cell>
          <cell r="B13" t="str">
            <v>A</v>
          </cell>
          <cell r="C13">
            <v>12</v>
          </cell>
          <cell r="D13">
            <v>104.78</v>
          </cell>
          <cell r="E13">
            <v>104.453333093885</v>
          </cell>
        </row>
        <row r="14">
          <cell r="A14" t="str">
            <v>交职院机电工程系赛车创新与制造团队</v>
          </cell>
          <cell r="B14" t="str">
            <v>A</v>
          </cell>
          <cell r="C14">
            <v>13</v>
          </cell>
          <cell r="D14">
            <v>102.9</v>
          </cell>
          <cell r="E14">
            <v>102.579194267616</v>
          </cell>
        </row>
        <row r="15">
          <cell r="A15" t="str">
            <v>四川雅西高速公路有限责任公司灵山收费站</v>
          </cell>
          <cell r="B15" t="str">
            <v>A</v>
          </cell>
          <cell r="C15">
            <v>14</v>
          </cell>
          <cell r="D15">
            <v>99.8</v>
          </cell>
          <cell r="E15">
            <v>99.4888589689803</v>
          </cell>
        </row>
        <row r="16">
          <cell r="A16" t="str">
            <v>交职院马克思主义学院思政青年先锋队</v>
          </cell>
          <cell r="B16" t="str">
            <v>A</v>
          </cell>
          <cell r="C16">
            <v>15</v>
          </cell>
          <cell r="D16">
            <v>105.82</v>
          </cell>
          <cell r="E16">
            <v>105.49009074246</v>
          </cell>
        </row>
        <row r="17">
          <cell r="A17" t="str">
            <v>四川龙光泸贵高速公路有限公司潮河收费站</v>
          </cell>
          <cell r="B17" t="str">
            <v>A</v>
          </cell>
          <cell r="C17">
            <v>16</v>
          </cell>
          <cell r="D17">
            <v>97.3</v>
          </cell>
          <cell r="E17">
            <v>96.9966530829839</v>
          </cell>
        </row>
        <row r="18">
          <cell r="A18" t="str">
            <v>四川省航务海事管理事务中心水上应急救援小分队</v>
          </cell>
          <cell r="B18" t="str">
            <v>A</v>
          </cell>
          <cell r="C18">
            <v>17</v>
          </cell>
          <cell r="D18">
            <v>107.36</v>
          </cell>
          <cell r="E18">
            <v>107.025289568234</v>
          </cell>
        </row>
        <row r="19">
          <cell r="A19" t="str">
            <v>共青团四川汽车职业技术学院委员会</v>
          </cell>
          <cell r="B19" t="str">
            <v>B</v>
          </cell>
          <cell r="C19">
            <v>1</v>
          </cell>
          <cell r="D19">
            <v>94.68</v>
          </cell>
          <cell r="E19">
            <v>94.1730435280339</v>
          </cell>
        </row>
        <row r="20">
          <cell r="A20" t="str">
            <v>四川省交通运输综合行政执法总队第四支队三大队</v>
          </cell>
          <cell r="B20" t="str">
            <v>B</v>
          </cell>
          <cell r="C20">
            <v>2</v>
          </cell>
          <cell r="D20">
            <v>107.06</v>
          </cell>
          <cell r="E20">
            <v>106.486755810217</v>
          </cell>
        </row>
        <row r="21">
          <cell r="A21" t="str">
            <v>眉山市展通公交客运有限公司修理厂</v>
          </cell>
          <cell r="B21" t="str">
            <v>B</v>
          </cell>
          <cell r="C21">
            <v>3</v>
          </cell>
          <cell r="D21">
            <v>96.84</v>
          </cell>
          <cell r="E21">
            <v>96.321477981145</v>
          </cell>
        </row>
        <row r="22">
          <cell r="A22" t="str">
            <v>四川省交通运输综合行政执法总队第四支队四大队</v>
          </cell>
          <cell r="B22" t="str">
            <v>B</v>
          </cell>
          <cell r="C22">
            <v>4</v>
          </cell>
          <cell r="D22">
            <v>101.5</v>
          </cell>
          <cell r="E22">
            <v>100.956526384616</v>
          </cell>
        </row>
        <row r="23">
          <cell r="A23" t="str">
            <v>蜀道物流集团四川蜀物蓉欧实业有限公司能源化工部</v>
          </cell>
          <cell r="B23" t="str">
            <v>B</v>
          </cell>
          <cell r="C23">
            <v>5</v>
          </cell>
          <cell r="D23">
            <v>108.32</v>
          </cell>
          <cell r="E23">
            <v>107.740009241198</v>
          </cell>
        </row>
        <row r="24">
          <cell r="A24" t="str">
            <v>四川葛洲坝巴通万高速公路有限公司通江收费站</v>
          </cell>
          <cell r="B24" t="str">
            <v>B</v>
          </cell>
          <cell r="C24">
            <v>6</v>
          </cell>
          <cell r="D24">
            <v>96</v>
          </cell>
          <cell r="E24">
            <v>95.485975693824</v>
          </cell>
        </row>
        <row r="25">
          <cell r="A25" t="str">
            <v>中铁建四川简蒲高速公路有限公司黑龙滩收费站</v>
          </cell>
          <cell r="B25" t="str">
            <v>B</v>
          </cell>
          <cell r="C25">
            <v>7</v>
          </cell>
          <cell r="D25">
            <v>101.72</v>
          </cell>
          <cell r="E25">
            <v>101.175348412248</v>
          </cell>
        </row>
        <row r="26">
          <cell r="A26" t="str">
            <v>四川蜀道建筑科技有限公司混凝土工程技术研究院</v>
          </cell>
          <cell r="B26" t="str">
            <v>B</v>
          </cell>
          <cell r="C26">
            <v>8</v>
          </cell>
          <cell r="D26">
            <v>106.36</v>
          </cell>
          <cell r="E26">
            <v>105.790503904116</v>
          </cell>
        </row>
        <row r="27">
          <cell r="A27" t="str">
            <v>四川成乐高速公路有限责任公司乐山收费站</v>
          </cell>
          <cell r="B27" t="str">
            <v>B</v>
          </cell>
          <cell r="C27">
            <v>9</v>
          </cell>
          <cell r="D27">
            <v>102.26</v>
          </cell>
          <cell r="E27">
            <v>101.712457025525</v>
          </cell>
        </row>
        <row r="28">
          <cell r="A28" t="str">
            <v>阿坝州交通运输局青年志愿服务队</v>
          </cell>
          <cell r="B28" t="str">
            <v>B</v>
          </cell>
          <cell r="C28">
            <v>10</v>
          </cell>
          <cell r="D28">
            <v>104.92</v>
          </cell>
          <cell r="E28">
            <v>104.358214268708</v>
          </cell>
        </row>
        <row r="29">
          <cell r="A29" t="str">
            <v>四川港航建设工程有限公司</v>
          </cell>
          <cell r="B29" t="str">
            <v>B</v>
          </cell>
          <cell r="C29">
            <v>11</v>
          </cell>
          <cell r="D29">
            <v>104.66</v>
          </cell>
          <cell r="E29">
            <v>104.099606417871</v>
          </cell>
        </row>
        <row r="30">
          <cell r="A30" t="str">
            <v>四川致远信诚资产管理有限公司</v>
          </cell>
          <cell r="B30" t="str">
            <v>B</v>
          </cell>
          <cell r="C30">
            <v>12</v>
          </cell>
          <cell r="D30">
            <v>100.3</v>
          </cell>
          <cell r="E30">
            <v>99.7629516884432</v>
          </cell>
        </row>
        <row r="31">
          <cell r="A31" t="str">
            <v>泸州公交集团公交168线路</v>
          </cell>
          <cell r="B31" t="str">
            <v>B</v>
          </cell>
          <cell r="C31">
            <v>13</v>
          </cell>
          <cell r="D31">
            <v>108.56</v>
          </cell>
          <cell r="E31">
            <v>107.978724180433</v>
          </cell>
        </row>
        <row r="32">
          <cell r="A32" t="str">
            <v>四川公路工程咨询监理有限公司工程监理一分公司工程部</v>
          </cell>
          <cell r="B32" t="str">
            <v>B</v>
          </cell>
          <cell r="C32">
            <v>14</v>
          </cell>
          <cell r="D32">
            <v>109.86</v>
          </cell>
          <cell r="E32">
            <v>109.27176343462</v>
          </cell>
        </row>
        <row r="33">
          <cell r="A33" t="str">
            <v>四川济通工程试验检测有限公司</v>
          </cell>
          <cell r="B33" t="str">
            <v>B</v>
          </cell>
          <cell r="C33">
            <v>15</v>
          </cell>
          <cell r="D33">
            <v>97.5</v>
          </cell>
          <cell r="E33">
            <v>96.97794406404</v>
          </cell>
        </row>
        <row r="34">
          <cell r="A34" t="str">
            <v>四川成自泸高速公路开发有限责任公司自贡北收费站</v>
          </cell>
          <cell r="B34" t="str">
            <v>B</v>
          </cell>
          <cell r="C34">
            <v>16</v>
          </cell>
          <cell r="D34">
            <v>99.9</v>
          </cell>
          <cell r="E34">
            <v>99.3650934563856</v>
          </cell>
        </row>
        <row r="35">
          <cell r="A35" t="str">
            <v>四川公路工程咨询监理有限公司招投标技术服务分公司</v>
          </cell>
          <cell r="B35" t="str">
            <v>B</v>
          </cell>
          <cell r="C35">
            <v>17</v>
          </cell>
          <cell r="D35">
            <v>106.62</v>
          </cell>
          <cell r="E35">
            <v>106.049111754953</v>
          </cell>
        </row>
        <row r="36">
          <cell r="A36" t="str">
            <v>雅安市交通运输局“畅享交通”党员志愿服务队</v>
          </cell>
          <cell r="B36" t="str">
            <v>C</v>
          </cell>
          <cell r="C36">
            <v>1</v>
          </cell>
          <cell r="D36">
            <v>104.92</v>
          </cell>
          <cell r="E36">
            <v>100.179160752712</v>
          </cell>
        </row>
        <row r="37">
          <cell r="A37" t="str">
            <v>交职院道桥专业群青年先锋队</v>
          </cell>
          <cell r="B37" t="str">
            <v>C</v>
          </cell>
          <cell r="C37">
            <v>2</v>
          </cell>
          <cell r="D37">
            <v>100.68</v>
          </cell>
          <cell r="E37">
            <v>96.1307463265631</v>
          </cell>
        </row>
        <row r="38">
          <cell r="A38" t="str">
            <v>川藏公路博物馆“两路”精神青年筑梦队</v>
          </cell>
          <cell r="B38" t="str">
            <v>C</v>
          </cell>
          <cell r="C38">
            <v>3</v>
          </cell>
          <cell r="D38">
            <v>111.4</v>
          </cell>
          <cell r="E38">
            <v>106.366360158712</v>
          </cell>
        </row>
        <row r="39">
          <cell r="A39" t="str">
            <v>山东高速集团四川乐自公路有限公司调度指挥中心</v>
          </cell>
          <cell r="B39" t="str">
            <v>C</v>
          </cell>
          <cell r="C39">
            <v>4</v>
          </cell>
          <cell r="D39">
            <v>104.82</v>
          </cell>
          <cell r="E39">
            <v>100.083679280397</v>
          </cell>
        </row>
        <row r="40">
          <cell r="A40" t="str">
            <v>山东高速集团四川乐宜公路有限公司五通桥收费站</v>
          </cell>
          <cell r="B40" t="str">
            <v>C</v>
          </cell>
          <cell r="C40">
            <v>5</v>
          </cell>
          <cell r="D40">
            <v>106.12</v>
          </cell>
          <cell r="E40">
            <v>101.324938420489</v>
          </cell>
        </row>
        <row r="41">
          <cell r="A41" t="str">
            <v>山区河流水运技术研发团队青年突击队</v>
          </cell>
          <cell r="B41" t="str">
            <v>C</v>
          </cell>
          <cell r="C41">
            <v>6</v>
          </cell>
          <cell r="D41">
            <v>116.65</v>
          </cell>
          <cell r="E41">
            <v>111.37913745524</v>
          </cell>
        </row>
        <row r="42">
          <cell r="A42" t="str">
            <v>内江市公共交通集团有限责任公司130路甜捷线</v>
          </cell>
          <cell r="B42" t="str">
            <v>C</v>
          </cell>
          <cell r="C42">
            <v>7</v>
          </cell>
          <cell r="D42">
            <v>104.6</v>
          </cell>
          <cell r="E42">
            <v>99.8736200413041</v>
          </cell>
        </row>
        <row r="43">
          <cell r="A43" t="str">
            <v>四川省交通运输综合行政执法总队第三支队七大队</v>
          </cell>
          <cell r="B43" t="str">
            <v>C</v>
          </cell>
          <cell r="C43">
            <v>8</v>
          </cell>
          <cell r="D43">
            <v>108.62</v>
          </cell>
          <cell r="E43">
            <v>103.71197522836</v>
          </cell>
        </row>
        <row r="44">
          <cell r="A44" t="str">
            <v>四川营达高速公路有限公司营达高速涌兴收费站</v>
          </cell>
          <cell r="B44" t="str">
            <v>C</v>
          </cell>
          <cell r="C44">
            <v>9</v>
          </cell>
          <cell r="D44">
            <v>107.12</v>
          </cell>
          <cell r="E44">
            <v>102.279753143638</v>
          </cell>
        </row>
        <row r="45">
          <cell r="A45" t="str">
            <v>“成都高速”机电维护班组</v>
          </cell>
          <cell r="B45" t="str">
            <v>C</v>
          </cell>
          <cell r="C45">
            <v>10</v>
          </cell>
          <cell r="D45">
            <v>103.9</v>
          </cell>
          <cell r="E45">
            <v>99.2052497351004</v>
          </cell>
        </row>
        <row r="46">
          <cell r="A46" t="str">
            <v>共青团四川叙古高速公路开发有限责任公司委员会</v>
          </cell>
          <cell r="B46" t="str">
            <v>C</v>
          </cell>
          <cell r="C46">
            <v>11</v>
          </cell>
          <cell r="D46">
            <v>106.1</v>
          </cell>
          <cell r="E46">
            <v>101.305842126026</v>
          </cell>
        </row>
        <row r="47">
          <cell r="A47" t="str">
            <v>四川省交通医院急诊科</v>
          </cell>
          <cell r="B47" t="str">
            <v>C</v>
          </cell>
          <cell r="C47">
            <v>12</v>
          </cell>
          <cell r="D47">
            <v>104.53</v>
          </cell>
          <cell r="E47">
            <v>99.8067830106837</v>
          </cell>
        </row>
        <row r="48">
          <cell r="A48" t="str">
            <v>四川省交通运输综合行政执法第五支队十一大队</v>
          </cell>
          <cell r="B48" t="str">
            <v>C</v>
          </cell>
          <cell r="C48">
            <v>13</v>
          </cell>
          <cell r="D48">
            <v>108.08</v>
          </cell>
          <cell r="E48">
            <v>103.19637527786</v>
          </cell>
        </row>
        <row r="49">
          <cell r="A49" t="str">
            <v>成都地铁1号线均衡修3班</v>
          </cell>
          <cell r="B49" t="str">
            <v>C</v>
          </cell>
          <cell r="C49">
            <v>14</v>
          </cell>
          <cell r="D49">
            <v>113.48</v>
          </cell>
          <cell r="E49">
            <v>108.35237478286</v>
          </cell>
        </row>
        <row r="50">
          <cell r="A50" t="str">
            <v>四川嘉陵江金溪航电开发有限公司生产技术部</v>
          </cell>
          <cell r="B50" t="str">
            <v>C</v>
          </cell>
          <cell r="C50">
            <v>15</v>
          </cell>
          <cell r="D50">
            <v>110.44</v>
          </cell>
          <cell r="E50">
            <v>105.44973802449</v>
          </cell>
        </row>
        <row r="51">
          <cell r="A51" t="str">
            <v>山东高速集团四川乐自公路有限公司乐山大佛收费站</v>
          </cell>
          <cell r="B51" t="str">
            <v>C</v>
          </cell>
          <cell r="C51">
            <v>16</v>
          </cell>
          <cell r="D51">
            <v>107.72</v>
          </cell>
          <cell r="E51">
            <v>102.852641977527</v>
          </cell>
        </row>
        <row r="52">
          <cell r="A52" t="str">
            <v>宜宾市航务事务中心</v>
          </cell>
          <cell r="B52" t="str">
            <v>C</v>
          </cell>
          <cell r="C52">
            <v>17</v>
          </cell>
          <cell r="D52">
            <v>100.76</v>
          </cell>
          <cell r="E52">
            <v>96.2071315044149</v>
          </cell>
        </row>
        <row r="53">
          <cell r="A53" t="str">
            <v>四川省公路规划勘察设计研究院有限公司综合交通规划分院</v>
          </cell>
          <cell r="B53" t="str">
            <v>D</v>
          </cell>
          <cell r="C53">
            <v>10</v>
          </cell>
          <cell r="D53">
            <v>106.32</v>
          </cell>
          <cell r="E53">
            <v>112.238604744217</v>
          </cell>
        </row>
        <row r="54">
          <cell r="A54" t="str">
            <v>甘孜州项目管理有限公司</v>
          </cell>
          <cell r="B54" t="str">
            <v>D</v>
          </cell>
          <cell r="C54">
            <v>12</v>
          </cell>
          <cell r="D54">
            <v>102.96</v>
          </cell>
          <cell r="E54">
            <v>108.691560801962</v>
          </cell>
        </row>
        <row r="55">
          <cell r="A55" t="str">
            <v>四川省交通运输综合行政执法总队第一支队一大队</v>
          </cell>
          <cell r="B55" t="str">
            <v>D</v>
          </cell>
          <cell r="C55">
            <v>5</v>
          </cell>
          <cell r="D55">
            <v>101.84</v>
          </cell>
          <cell r="E55">
            <v>107.50921282121</v>
          </cell>
        </row>
        <row r="56">
          <cell r="A56" t="str">
            <v>四川成渝高速公路股份有限公司成仁分公司成都管理处兴隆收费站</v>
          </cell>
          <cell r="B56" t="str">
            <v>D</v>
          </cell>
          <cell r="C56">
            <v>15</v>
          </cell>
          <cell r="D56">
            <v>101.68</v>
          </cell>
          <cell r="E56">
            <v>107.340305966817</v>
          </cell>
        </row>
        <row r="57">
          <cell r="A57" t="str">
            <v>成都高速运营管理有限公司天府机场高速公路运营管理中心成都管理站</v>
          </cell>
          <cell r="B57" t="str">
            <v>D</v>
          </cell>
          <cell r="C57">
            <v>9</v>
          </cell>
          <cell r="D57">
            <v>101.54</v>
          </cell>
          <cell r="E57">
            <v>107.192512469223</v>
          </cell>
        </row>
        <row r="58">
          <cell r="A58" t="str">
            <v>成都交投智能交通技术服务支撑团队</v>
          </cell>
          <cell r="B58" t="str">
            <v>D</v>
          </cell>
          <cell r="C58">
            <v>1</v>
          </cell>
          <cell r="D58">
            <v>101</v>
          </cell>
          <cell r="E58">
            <v>106.622451835646</v>
          </cell>
        </row>
        <row r="59">
          <cell r="A59" t="str">
            <v>四川省交通运输综合行政执法总队第七支队十六大队</v>
          </cell>
          <cell r="B59" t="str">
            <v>D</v>
          </cell>
          <cell r="C59">
            <v>8</v>
          </cell>
          <cell r="D59">
            <v>100.6</v>
          </cell>
          <cell r="E59">
            <v>106.200184699663</v>
          </cell>
        </row>
        <row r="60">
          <cell r="A60" t="str">
            <v>广元市交通运输指挥中心</v>
          </cell>
          <cell r="B60" t="str">
            <v>D</v>
          </cell>
          <cell r="C60">
            <v>17</v>
          </cell>
          <cell r="D60">
            <v>99.32</v>
          </cell>
          <cell r="E60">
            <v>104.848929864519</v>
          </cell>
        </row>
        <row r="61">
          <cell r="A61" t="str">
            <v>四川南方高速公路股份有限公司方山收费站</v>
          </cell>
          <cell r="B61" t="str">
            <v>D</v>
          </cell>
          <cell r="C61">
            <v>13</v>
          </cell>
          <cell r="D61">
            <v>98.5</v>
          </cell>
          <cell r="E61">
            <v>103.983282235754</v>
          </cell>
        </row>
        <row r="62">
          <cell r="A62" t="str">
            <v>达州市公共交通有限公司客运三公司23路A公交线路</v>
          </cell>
          <cell r="B62" t="str">
            <v>D</v>
          </cell>
          <cell r="C62">
            <v>7</v>
          </cell>
          <cell r="D62">
            <v>98.2</v>
          </cell>
          <cell r="E62">
            <v>103.666581883767</v>
          </cell>
        </row>
        <row r="63">
          <cell r="A63" t="str">
            <v>藏高雅康公司天全收费站</v>
          </cell>
          <cell r="B63" t="str">
            <v>D</v>
          </cell>
          <cell r="C63">
            <v>11</v>
          </cell>
          <cell r="D63">
            <v>95.8</v>
          </cell>
          <cell r="E63">
            <v>101.13297906787</v>
          </cell>
        </row>
        <row r="64">
          <cell r="A64" t="str">
            <v>蜀道城乡集团成都片区高速公路项目物业管理团队</v>
          </cell>
          <cell r="B64" t="str">
            <v>D</v>
          </cell>
          <cell r="C64">
            <v>4</v>
          </cell>
          <cell r="D64">
            <v>95.42</v>
          </cell>
          <cell r="E64">
            <v>100.731825288687</v>
          </cell>
        </row>
        <row r="65">
          <cell r="A65" t="str">
            <v>川铁（宜宾）铁路有限责任公司南充运营管理部团支部</v>
          </cell>
          <cell r="B65" t="str">
            <v>D</v>
          </cell>
          <cell r="C65">
            <v>2</v>
          </cell>
          <cell r="D65">
            <v>94.68</v>
          </cell>
          <cell r="E65">
            <v>99.9506310871187</v>
          </cell>
        </row>
        <row r="66">
          <cell r="A66" t="str">
            <v>四川省交通运输综合行政执法总队第七支队四大队</v>
          </cell>
          <cell r="B66" t="str">
            <v>D</v>
          </cell>
          <cell r="C66">
            <v>3</v>
          </cell>
          <cell r="D66">
            <v>93.44</v>
          </cell>
          <cell r="E66">
            <v>98.6416029655721</v>
          </cell>
        </row>
        <row r="67">
          <cell r="A67" t="str">
            <v>中铁建四川德简高速公路有限公司中江西收费站</v>
          </cell>
          <cell r="B67" t="str">
            <v>D</v>
          </cell>
          <cell r="C67">
            <v>16</v>
          </cell>
          <cell r="D67">
            <v>91.2</v>
          </cell>
          <cell r="E67">
            <v>96.2769070040687</v>
          </cell>
        </row>
        <row r="68">
          <cell r="A68" t="str">
            <v>四川华腾公路试验检测有限责任公司</v>
          </cell>
          <cell r="B68" t="str">
            <v>D</v>
          </cell>
          <cell r="C68">
            <v>18</v>
          </cell>
          <cell r="D68">
            <v>89.1</v>
          </cell>
          <cell r="E68">
            <v>94.0600045401592</v>
          </cell>
        </row>
        <row r="69">
          <cell r="A69" t="str">
            <v>厅道路运输管理局青年工作委员会</v>
          </cell>
          <cell r="B69" t="str">
            <v>D</v>
          </cell>
          <cell r="C69">
            <v>6</v>
          </cell>
          <cell r="D69">
            <v>87.7</v>
          </cell>
          <cell r="E69">
            <v>92.5820695642196</v>
          </cell>
        </row>
        <row r="70">
          <cell r="A70" t="str">
            <v>宜宾港国际集装箱码头有限公司设备技术部维修组</v>
          </cell>
          <cell r="B70" t="str">
            <v>D</v>
          </cell>
          <cell r="C70">
            <v>14</v>
          </cell>
          <cell r="D70">
            <v>83.6</v>
          </cell>
          <cell r="E70">
            <v>88.2538314203963</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abSelected="1" workbookViewId="0">
      <selection activeCell="V19" sqref="V19"/>
    </sheetView>
  </sheetViews>
  <sheetFormatPr defaultColWidth="8.73333333333333" defaultRowHeight="13.5"/>
  <cols>
    <col min="1" max="1" width="5.63333333333333" style="1" customWidth="true"/>
    <col min="2" max="2" width="52.8416666666667" style="2" customWidth="true"/>
    <col min="3" max="8" width="8.73333333333333" style="1" customWidth="true"/>
    <col min="9" max="9" width="8.73333333333333" style="1" hidden="true" customWidth="true"/>
    <col min="10" max="10" width="8.73333333333333" style="1" customWidth="true"/>
    <col min="11" max="11" width="9.775" style="3" customWidth="true"/>
    <col min="12" max="16384" width="8.73333333333333" style="1"/>
  </cols>
  <sheetData>
    <row r="1" ht="14.25" spans="1:1">
      <c r="A1" s="4" t="s">
        <v>0</v>
      </c>
    </row>
    <row r="2" ht="48" customHeight="true" spans="1:12">
      <c r="A2" s="5" t="s">
        <v>1</v>
      </c>
      <c r="B2" s="5"/>
      <c r="C2" s="5"/>
      <c r="D2" s="5"/>
      <c r="E2" s="5"/>
      <c r="F2" s="5"/>
      <c r="G2" s="5"/>
      <c r="H2" s="5"/>
      <c r="I2" s="5"/>
      <c r="J2" s="5"/>
      <c r="K2" s="5"/>
      <c r="L2" s="5"/>
    </row>
    <row r="3" ht="51" spans="1:12">
      <c r="A3" s="6" t="s">
        <v>2</v>
      </c>
      <c r="B3" s="7" t="s">
        <v>3</v>
      </c>
      <c r="C3" s="7" t="s">
        <v>4</v>
      </c>
      <c r="D3" s="7" t="s">
        <v>5</v>
      </c>
      <c r="E3" s="13" t="s">
        <v>6</v>
      </c>
      <c r="F3" s="7" t="s">
        <v>7</v>
      </c>
      <c r="G3" s="7" t="s">
        <v>8</v>
      </c>
      <c r="H3" s="7" t="s">
        <v>9</v>
      </c>
      <c r="I3" s="13" t="s">
        <v>10</v>
      </c>
      <c r="J3" s="7" t="s">
        <v>11</v>
      </c>
      <c r="K3" s="7" t="s">
        <v>12</v>
      </c>
      <c r="L3" s="7" t="s">
        <v>13</v>
      </c>
    </row>
    <row r="4" ht="25.5" spans="1:12">
      <c r="A4" s="6">
        <v>1</v>
      </c>
      <c r="B4" s="8" t="s">
        <v>14</v>
      </c>
      <c r="C4" s="9">
        <v>103.2</v>
      </c>
      <c r="D4" s="9">
        <v>20.64</v>
      </c>
      <c r="E4" s="9">
        <v>108.75</v>
      </c>
      <c r="F4" s="9">
        <v>21.75</v>
      </c>
      <c r="G4" s="9">
        <v>90</v>
      </c>
      <c r="H4" s="9">
        <v>9</v>
      </c>
      <c r="I4" s="9">
        <v>51.39</v>
      </c>
      <c r="J4" s="14">
        <v>111.37913745524</v>
      </c>
      <c r="K4" s="15">
        <v>55.68956872762</v>
      </c>
      <c r="L4" s="14">
        <v>107.07956872762</v>
      </c>
    </row>
    <row r="5" ht="25.5" spans="1:12">
      <c r="A5" s="6">
        <v>2</v>
      </c>
      <c r="B5" s="8" t="s">
        <v>15</v>
      </c>
      <c r="C5" s="9">
        <v>107.6</v>
      </c>
      <c r="D5" s="9">
        <f t="shared" ref="D4:D67" si="0">C5*0.2</f>
        <v>21.52</v>
      </c>
      <c r="E5" s="9">
        <v>109.4</v>
      </c>
      <c r="F5" s="9">
        <f t="shared" ref="F4:F67" si="1">E5*0.2</f>
        <v>21.88</v>
      </c>
      <c r="G5" s="9">
        <v>95</v>
      </c>
      <c r="H5" s="9">
        <f t="shared" ref="H4:H67" si="2">G5*0.1</f>
        <v>9.5</v>
      </c>
      <c r="I5" s="9">
        <f t="shared" ref="I4:I67" si="3">D5+F5+H5</f>
        <v>52.9</v>
      </c>
      <c r="J5" s="14">
        <f>VLOOKUP(B5,[1]Sheet2!$A$2:$E$70,5,FALSE)</f>
        <v>106.187908390539</v>
      </c>
      <c r="K5" s="15">
        <f t="shared" ref="K4:K67" si="4">J5*0.5</f>
        <v>53.0939541952695</v>
      </c>
      <c r="L5" s="14">
        <f t="shared" ref="L4:L67" si="5">I5+K5</f>
        <v>105.99395419527</v>
      </c>
    </row>
    <row r="6" spans="1:12">
      <c r="A6" s="6">
        <v>3</v>
      </c>
      <c r="B6" s="10" t="s">
        <v>16</v>
      </c>
      <c r="C6" s="9">
        <v>107.8</v>
      </c>
      <c r="D6" s="9">
        <f t="shared" si="0"/>
        <v>21.56</v>
      </c>
      <c r="E6" s="9">
        <v>106.2</v>
      </c>
      <c r="F6" s="9">
        <f t="shared" si="1"/>
        <v>21.24</v>
      </c>
      <c r="G6" s="9">
        <v>85</v>
      </c>
      <c r="H6" s="9">
        <f t="shared" si="2"/>
        <v>8.5</v>
      </c>
      <c r="I6" s="9">
        <f t="shared" si="3"/>
        <v>51.3</v>
      </c>
      <c r="J6" s="14">
        <f>VLOOKUP(B6,[1]Sheet2!$A$2:$E$70,5,FALSE)</f>
        <v>109.27176343462</v>
      </c>
      <c r="K6" s="15">
        <f t="shared" si="4"/>
        <v>54.63588171731</v>
      </c>
      <c r="L6" s="14">
        <f t="shared" si="5"/>
        <v>105.93588171731</v>
      </c>
    </row>
    <row r="7" spans="1:12">
      <c r="A7" s="6">
        <v>4</v>
      </c>
      <c r="B7" s="8" t="s">
        <v>17</v>
      </c>
      <c r="C7" s="9">
        <v>104.2</v>
      </c>
      <c r="D7" s="9">
        <f t="shared" si="0"/>
        <v>20.84</v>
      </c>
      <c r="E7" s="9">
        <v>105</v>
      </c>
      <c r="F7" s="9">
        <f t="shared" si="1"/>
        <v>21</v>
      </c>
      <c r="G7" s="9">
        <v>98</v>
      </c>
      <c r="H7" s="9">
        <f t="shared" si="2"/>
        <v>9.8</v>
      </c>
      <c r="I7" s="9">
        <f t="shared" si="3"/>
        <v>51.64</v>
      </c>
      <c r="J7" s="14">
        <f>VLOOKUP(B7,[1]Sheet2!$A$2:$E$70,5,FALSE)</f>
        <v>107.50921282121</v>
      </c>
      <c r="K7" s="15">
        <f t="shared" si="4"/>
        <v>53.754606410605</v>
      </c>
      <c r="L7" s="14">
        <f t="shared" si="5"/>
        <v>105.394606410605</v>
      </c>
    </row>
    <row r="8" spans="1:12">
      <c r="A8" s="6">
        <v>5</v>
      </c>
      <c r="B8" s="8" t="s">
        <v>18</v>
      </c>
      <c r="C8" s="9">
        <v>105</v>
      </c>
      <c r="D8" s="9">
        <f t="shared" si="0"/>
        <v>21</v>
      </c>
      <c r="E8" s="9">
        <v>104.5</v>
      </c>
      <c r="F8" s="9">
        <f t="shared" si="1"/>
        <v>20.9</v>
      </c>
      <c r="G8" s="9">
        <v>88</v>
      </c>
      <c r="H8" s="9">
        <f t="shared" si="2"/>
        <v>8.8</v>
      </c>
      <c r="I8" s="9">
        <f t="shared" si="3"/>
        <v>50.7</v>
      </c>
      <c r="J8" s="14">
        <f>VLOOKUP(B8,[1]Sheet2!$A$2:$E$70,5,FALSE)</f>
        <v>109.357994277527</v>
      </c>
      <c r="K8" s="15">
        <f t="shared" si="4"/>
        <v>54.6789971387635</v>
      </c>
      <c r="L8" s="14">
        <f t="shared" si="5"/>
        <v>105.378997138764</v>
      </c>
    </row>
    <row r="9" spans="1:12">
      <c r="A9" s="6">
        <v>6</v>
      </c>
      <c r="B9" s="8" t="s">
        <v>19</v>
      </c>
      <c r="C9" s="9">
        <v>106.3</v>
      </c>
      <c r="D9" s="9">
        <f t="shared" si="0"/>
        <v>21.26</v>
      </c>
      <c r="E9" s="9">
        <v>106.8</v>
      </c>
      <c r="F9" s="9">
        <f t="shared" si="1"/>
        <v>21.36</v>
      </c>
      <c r="G9" s="9">
        <v>90</v>
      </c>
      <c r="H9" s="9">
        <f t="shared" si="2"/>
        <v>9</v>
      </c>
      <c r="I9" s="9">
        <f t="shared" si="3"/>
        <v>51.62</v>
      </c>
      <c r="J9" s="14">
        <f>VLOOKUP(B9,[1]Sheet2!$A$2:$E$70,5,FALSE)</f>
        <v>107.244603686201</v>
      </c>
      <c r="K9" s="15">
        <f t="shared" si="4"/>
        <v>53.6223018431005</v>
      </c>
      <c r="L9" s="14">
        <f t="shared" si="5"/>
        <v>105.242301843101</v>
      </c>
    </row>
    <row r="10" spans="1:12">
      <c r="A10" s="6">
        <v>7</v>
      </c>
      <c r="B10" s="10" t="s">
        <v>20</v>
      </c>
      <c r="C10" s="9">
        <v>105.7</v>
      </c>
      <c r="D10" s="9">
        <f t="shared" si="0"/>
        <v>21.14</v>
      </c>
      <c r="E10" s="9">
        <v>105.9</v>
      </c>
      <c r="F10" s="9">
        <f t="shared" si="1"/>
        <v>21.18</v>
      </c>
      <c r="G10" s="9">
        <v>85</v>
      </c>
      <c r="H10" s="9">
        <f t="shared" si="2"/>
        <v>8.5</v>
      </c>
      <c r="I10" s="9">
        <f t="shared" si="3"/>
        <v>50.82</v>
      </c>
      <c r="J10" s="14">
        <f>VLOOKUP(B10,[1]Sheet2!$A$2:$E$70,5,FALSE)</f>
        <v>108.35237478286</v>
      </c>
      <c r="K10" s="15">
        <f t="shared" si="4"/>
        <v>54.17618739143</v>
      </c>
      <c r="L10" s="14">
        <f t="shared" si="5"/>
        <v>104.99618739143</v>
      </c>
    </row>
    <row r="11" spans="1:12">
      <c r="A11" s="6">
        <v>8</v>
      </c>
      <c r="B11" s="8" t="s">
        <v>21</v>
      </c>
      <c r="C11" s="9">
        <v>95.7</v>
      </c>
      <c r="D11" s="9">
        <f t="shared" si="0"/>
        <v>19.14</v>
      </c>
      <c r="E11" s="9">
        <v>102.7</v>
      </c>
      <c r="F11" s="9">
        <f t="shared" si="1"/>
        <v>20.54</v>
      </c>
      <c r="G11" s="9">
        <v>90</v>
      </c>
      <c r="H11" s="9">
        <f t="shared" si="2"/>
        <v>9</v>
      </c>
      <c r="I11" s="9">
        <f t="shared" si="3"/>
        <v>48.68</v>
      </c>
      <c r="J11" s="14">
        <f>VLOOKUP(B11,[1]Sheet2!$A$2:$E$70,5,FALSE)</f>
        <v>112.238604744217</v>
      </c>
      <c r="K11" s="15">
        <f t="shared" si="4"/>
        <v>56.1193023721085</v>
      </c>
      <c r="L11" s="14">
        <f t="shared" si="5"/>
        <v>104.799302372109</v>
      </c>
    </row>
    <row r="12" spans="1:12">
      <c r="A12" s="6">
        <v>9</v>
      </c>
      <c r="B12" s="10" t="s">
        <v>22</v>
      </c>
      <c r="C12" s="9">
        <v>106.2</v>
      </c>
      <c r="D12" s="9">
        <f t="shared" si="0"/>
        <v>21.24</v>
      </c>
      <c r="E12" s="9">
        <v>100.6</v>
      </c>
      <c r="F12" s="9">
        <f t="shared" si="1"/>
        <v>20.12</v>
      </c>
      <c r="G12" s="9">
        <v>90</v>
      </c>
      <c r="H12" s="9">
        <f t="shared" si="2"/>
        <v>9</v>
      </c>
      <c r="I12" s="9">
        <f t="shared" si="3"/>
        <v>50.36</v>
      </c>
      <c r="J12" s="14">
        <f>VLOOKUP(B12,[1]Sheet2!$A$2:$E$70,5,FALSE)</f>
        <v>108.691560801962</v>
      </c>
      <c r="K12" s="15">
        <f t="shared" si="4"/>
        <v>54.345780400981</v>
      </c>
      <c r="L12" s="14">
        <f t="shared" si="5"/>
        <v>104.705780400981</v>
      </c>
    </row>
    <row r="13" spans="1:12">
      <c r="A13" s="6">
        <v>10</v>
      </c>
      <c r="B13" s="10" t="s">
        <v>23</v>
      </c>
      <c r="C13" s="9">
        <v>108.4</v>
      </c>
      <c r="D13" s="9">
        <f t="shared" si="0"/>
        <v>21.68</v>
      </c>
      <c r="E13" s="9">
        <v>104.35</v>
      </c>
      <c r="F13" s="9">
        <f t="shared" si="1"/>
        <v>20.87</v>
      </c>
      <c r="G13" s="9">
        <v>85</v>
      </c>
      <c r="H13" s="9">
        <f t="shared" si="2"/>
        <v>8.5</v>
      </c>
      <c r="I13" s="9">
        <f t="shared" si="3"/>
        <v>51.05</v>
      </c>
      <c r="J13" s="14">
        <f>VLOOKUP(B13,[1]Sheet2!$A$2:$E$70,5,FALSE)</f>
        <v>107.025289568234</v>
      </c>
      <c r="K13" s="15">
        <f t="shared" si="4"/>
        <v>53.512644784117</v>
      </c>
      <c r="L13" s="14">
        <f t="shared" si="5"/>
        <v>104.562644784117</v>
      </c>
    </row>
    <row r="14" spans="1:12">
      <c r="A14" s="6">
        <v>11</v>
      </c>
      <c r="B14" s="10" t="s">
        <v>24</v>
      </c>
      <c r="C14" s="9">
        <v>107</v>
      </c>
      <c r="D14" s="9">
        <f t="shared" si="0"/>
        <v>21.4</v>
      </c>
      <c r="E14" s="9">
        <v>107.39</v>
      </c>
      <c r="F14" s="9">
        <f t="shared" si="1"/>
        <v>21.478</v>
      </c>
      <c r="G14" s="9">
        <v>85</v>
      </c>
      <c r="H14" s="9">
        <f t="shared" si="2"/>
        <v>8.5</v>
      </c>
      <c r="I14" s="9">
        <f t="shared" si="3"/>
        <v>51.378</v>
      </c>
      <c r="J14" s="14">
        <f>VLOOKUP(B14,[1]Sheet2!$A$2:$E$70,5,FALSE)</f>
        <v>106.366360158712</v>
      </c>
      <c r="K14" s="15">
        <f t="shared" si="4"/>
        <v>53.183180079356</v>
      </c>
      <c r="L14" s="14">
        <f t="shared" si="5"/>
        <v>104.561180079356</v>
      </c>
    </row>
    <row r="15" spans="1:12">
      <c r="A15" s="6">
        <v>12</v>
      </c>
      <c r="B15" s="8" t="s">
        <v>25</v>
      </c>
      <c r="C15" s="9">
        <v>107.2</v>
      </c>
      <c r="D15" s="9">
        <f t="shared" si="0"/>
        <v>21.44</v>
      </c>
      <c r="E15" s="9">
        <v>102.45</v>
      </c>
      <c r="F15" s="9">
        <f t="shared" si="1"/>
        <v>20.49</v>
      </c>
      <c r="G15" s="9">
        <v>88</v>
      </c>
      <c r="H15" s="9">
        <f t="shared" si="2"/>
        <v>8.8</v>
      </c>
      <c r="I15" s="9">
        <f t="shared" si="3"/>
        <v>50.73</v>
      </c>
      <c r="J15" s="14">
        <f>VLOOKUP(B15,[1]Sheet2!$A$2:$E$70,5,FALSE)</f>
        <v>107.340305966817</v>
      </c>
      <c r="K15" s="15">
        <f t="shared" si="4"/>
        <v>53.6701529834085</v>
      </c>
      <c r="L15" s="14">
        <f t="shared" si="5"/>
        <v>104.400152983409</v>
      </c>
    </row>
    <row r="16" spans="1:12">
      <c r="A16" s="6">
        <v>13</v>
      </c>
      <c r="B16" s="10" t="s">
        <v>26</v>
      </c>
      <c r="C16" s="9">
        <v>105.4</v>
      </c>
      <c r="D16" s="9">
        <f t="shared" si="0"/>
        <v>21.08</v>
      </c>
      <c r="E16" s="9">
        <v>104.8</v>
      </c>
      <c r="F16" s="9">
        <f t="shared" si="1"/>
        <v>20.96</v>
      </c>
      <c r="G16" s="9">
        <v>90</v>
      </c>
      <c r="H16" s="9">
        <f t="shared" si="2"/>
        <v>9</v>
      </c>
      <c r="I16" s="9">
        <f t="shared" si="3"/>
        <v>51.04</v>
      </c>
      <c r="J16" s="14">
        <f>VLOOKUP(B16,[1]Sheet2!$A$2:$E$70,5,FALSE)</f>
        <v>106.622451835646</v>
      </c>
      <c r="K16" s="15">
        <f t="shared" si="4"/>
        <v>53.311225917823</v>
      </c>
      <c r="L16" s="14">
        <f t="shared" si="5"/>
        <v>104.351225917823</v>
      </c>
    </row>
    <row r="17" spans="1:12">
      <c r="A17" s="6">
        <v>14</v>
      </c>
      <c r="B17" s="8" t="s">
        <v>27</v>
      </c>
      <c r="C17" s="9">
        <v>101.8</v>
      </c>
      <c r="D17" s="9">
        <f t="shared" si="0"/>
        <v>20.36</v>
      </c>
      <c r="E17" s="9">
        <v>103</v>
      </c>
      <c r="F17" s="9">
        <f t="shared" si="1"/>
        <v>20.6</v>
      </c>
      <c r="G17" s="9">
        <v>98</v>
      </c>
      <c r="H17" s="9">
        <f t="shared" si="2"/>
        <v>9.8</v>
      </c>
      <c r="I17" s="9">
        <f t="shared" si="3"/>
        <v>50.76</v>
      </c>
      <c r="J17" s="14">
        <f>VLOOKUP(B17,[1]Sheet2!$A$2:$E$70,5,FALSE)</f>
        <v>106.486755810217</v>
      </c>
      <c r="K17" s="15">
        <f t="shared" si="4"/>
        <v>53.2433779051085</v>
      </c>
      <c r="L17" s="14">
        <f t="shared" si="5"/>
        <v>104.003377905109</v>
      </c>
    </row>
    <row r="18" spans="1:12">
      <c r="A18" s="6">
        <v>15</v>
      </c>
      <c r="B18" s="10" t="s">
        <v>28</v>
      </c>
      <c r="C18" s="9">
        <v>103.6</v>
      </c>
      <c r="D18" s="9">
        <f t="shared" si="0"/>
        <v>20.72</v>
      </c>
      <c r="E18" s="9">
        <v>105.4</v>
      </c>
      <c r="F18" s="9">
        <f t="shared" si="1"/>
        <v>21.08</v>
      </c>
      <c r="G18" s="9">
        <v>80</v>
      </c>
      <c r="H18" s="9">
        <f t="shared" si="2"/>
        <v>8</v>
      </c>
      <c r="I18" s="9">
        <f t="shared" si="3"/>
        <v>49.8</v>
      </c>
      <c r="J18" s="14">
        <f>VLOOKUP(B18,[1]Sheet2!$A$2:$E$70,5,FALSE)</f>
        <v>107.978724180433</v>
      </c>
      <c r="K18" s="15">
        <f t="shared" si="4"/>
        <v>53.9893620902165</v>
      </c>
      <c r="L18" s="14">
        <f t="shared" si="5"/>
        <v>103.789362090216</v>
      </c>
    </row>
    <row r="19" spans="1:12">
      <c r="A19" s="6">
        <v>16</v>
      </c>
      <c r="B19" s="10" t="s">
        <v>29</v>
      </c>
      <c r="C19" s="9">
        <v>101.9</v>
      </c>
      <c r="D19" s="9">
        <f t="shared" si="0"/>
        <v>20.38</v>
      </c>
      <c r="E19" s="9">
        <v>105.8</v>
      </c>
      <c r="F19" s="9">
        <f t="shared" si="1"/>
        <v>21.16</v>
      </c>
      <c r="G19" s="9">
        <v>94</v>
      </c>
      <c r="H19" s="9">
        <f t="shared" si="2"/>
        <v>9.4</v>
      </c>
      <c r="I19" s="9">
        <f t="shared" si="3"/>
        <v>50.94</v>
      </c>
      <c r="J19" s="14">
        <f>VLOOKUP(B19,[1]Sheet2!$A$2:$E$70,5,FALSE)</f>
        <v>105.44973802449</v>
      </c>
      <c r="K19" s="15">
        <f t="shared" si="4"/>
        <v>52.724869012245</v>
      </c>
      <c r="L19" s="14">
        <f t="shared" si="5"/>
        <v>103.664869012245</v>
      </c>
    </row>
    <row r="20" spans="1:12">
      <c r="A20" s="6">
        <v>17</v>
      </c>
      <c r="B20" s="10" t="s">
        <v>30</v>
      </c>
      <c r="C20" s="9">
        <v>105</v>
      </c>
      <c r="D20" s="9">
        <f t="shared" si="0"/>
        <v>21</v>
      </c>
      <c r="E20" s="9">
        <v>98.7</v>
      </c>
      <c r="F20" s="9">
        <f t="shared" si="1"/>
        <v>19.74</v>
      </c>
      <c r="G20" s="9">
        <v>100</v>
      </c>
      <c r="H20" s="9">
        <f t="shared" si="2"/>
        <v>10</v>
      </c>
      <c r="I20" s="9">
        <f t="shared" si="3"/>
        <v>50.74</v>
      </c>
      <c r="J20" s="14">
        <f>VLOOKUP(B20,[1]Sheet2!$A$2:$E$70,5,FALSE)</f>
        <v>104.848929864519</v>
      </c>
      <c r="K20" s="15">
        <f t="shared" si="4"/>
        <v>52.4244649322595</v>
      </c>
      <c r="L20" s="14">
        <f t="shared" si="5"/>
        <v>103.16446493226</v>
      </c>
    </row>
    <row r="21" ht="25.5" spans="1:12">
      <c r="A21" s="6">
        <v>18</v>
      </c>
      <c r="B21" s="8" t="s">
        <v>31</v>
      </c>
      <c r="C21" s="9">
        <v>105.2</v>
      </c>
      <c r="D21" s="9">
        <f t="shared" si="0"/>
        <v>21.04</v>
      </c>
      <c r="E21" s="9">
        <v>103.6</v>
      </c>
      <c r="F21" s="9">
        <f t="shared" si="1"/>
        <v>20.72</v>
      </c>
      <c r="G21" s="9">
        <v>78</v>
      </c>
      <c r="H21" s="9">
        <f t="shared" si="2"/>
        <v>7.8</v>
      </c>
      <c r="I21" s="9">
        <f t="shared" si="3"/>
        <v>49.56</v>
      </c>
      <c r="J21" s="14">
        <f>VLOOKUP(B21,[1]Sheet2!$A$2:$E$70,5,FALSE)</f>
        <v>107.192512469223</v>
      </c>
      <c r="K21" s="15">
        <f t="shared" si="4"/>
        <v>53.5962562346115</v>
      </c>
      <c r="L21" s="14">
        <f t="shared" si="5"/>
        <v>103.156256234612</v>
      </c>
    </row>
    <row r="22" spans="1:12">
      <c r="A22" s="6">
        <v>19</v>
      </c>
      <c r="B22" s="10" t="s">
        <v>32</v>
      </c>
      <c r="C22" s="9">
        <v>104.4</v>
      </c>
      <c r="D22" s="9">
        <f t="shared" si="0"/>
        <v>20.88</v>
      </c>
      <c r="E22" s="9">
        <v>99.8</v>
      </c>
      <c r="F22" s="9">
        <f t="shared" si="1"/>
        <v>19.96</v>
      </c>
      <c r="G22" s="9">
        <v>98</v>
      </c>
      <c r="H22" s="9">
        <f t="shared" si="2"/>
        <v>9.8</v>
      </c>
      <c r="I22" s="9">
        <f t="shared" si="3"/>
        <v>50.64</v>
      </c>
      <c r="J22" s="14">
        <f>VLOOKUP(B22,[1]Sheet2!$A$2:$E$70,5,FALSE)</f>
        <v>104.358214268708</v>
      </c>
      <c r="K22" s="15">
        <f t="shared" si="4"/>
        <v>52.179107134354</v>
      </c>
      <c r="L22" s="14">
        <f t="shared" si="5"/>
        <v>102.819107134354</v>
      </c>
    </row>
    <row r="23" spans="1:12">
      <c r="A23" s="6">
        <v>20</v>
      </c>
      <c r="B23" s="10" t="s">
        <v>33</v>
      </c>
      <c r="C23" s="9">
        <v>100</v>
      </c>
      <c r="D23" s="9">
        <f t="shared" si="0"/>
        <v>20</v>
      </c>
      <c r="E23" s="9">
        <v>101.3</v>
      </c>
      <c r="F23" s="9">
        <f t="shared" si="1"/>
        <v>20.26</v>
      </c>
      <c r="G23" s="9">
        <v>95</v>
      </c>
      <c r="H23" s="9">
        <f t="shared" si="2"/>
        <v>9.5</v>
      </c>
      <c r="I23" s="9">
        <f t="shared" si="3"/>
        <v>49.76</v>
      </c>
      <c r="J23" s="14">
        <f>VLOOKUP(B23,[1]Sheet2!$A$2:$E$70,5,FALSE)</f>
        <v>106.049111754953</v>
      </c>
      <c r="K23" s="15">
        <f t="shared" si="4"/>
        <v>53.0245558774765</v>
      </c>
      <c r="L23" s="14">
        <f t="shared" si="5"/>
        <v>102.784555877477</v>
      </c>
    </row>
    <row r="24" ht="25.5" spans="1:12">
      <c r="A24" s="6">
        <v>21</v>
      </c>
      <c r="B24" s="8" t="s">
        <v>34</v>
      </c>
      <c r="C24" s="9">
        <v>105</v>
      </c>
      <c r="D24" s="9">
        <f t="shared" si="0"/>
        <v>21</v>
      </c>
      <c r="E24" s="9">
        <v>103.8</v>
      </c>
      <c r="F24" s="9">
        <f t="shared" si="1"/>
        <v>20.76</v>
      </c>
      <c r="G24" s="9">
        <v>98</v>
      </c>
      <c r="H24" s="9">
        <f t="shared" si="2"/>
        <v>9.8</v>
      </c>
      <c r="I24" s="9">
        <f t="shared" si="3"/>
        <v>51.56</v>
      </c>
      <c r="J24" s="14">
        <f>VLOOKUP(B24,[1]Sheet2!$A$2:$E$70,5,FALSE)</f>
        <v>102.100690737505</v>
      </c>
      <c r="K24" s="15">
        <f t="shared" si="4"/>
        <v>51.0503453687525</v>
      </c>
      <c r="L24" s="14">
        <f t="shared" si="5"/>
        <v>102.610345368753</v>
      </c>
    </row>
    <row r="25" spans="1:12">
      <c r="A25" s="6">
        <v>22</v>
      </c>
      <c r="B25" s="8" t="s">
        <v>35</v>
      </c>
      <c r="C25" s="9">
        <v>104</v>
      </c>
      <c r="D25" s="9">
        <f t="shared" si="0"/>
        <v>20.8</v>
      </c>
      <c r="E25" s="9">
        <v>95.88</v>
      </c>
      <c r="F25" s="9">
        <f t="shared" si="1"/>
        <v>19.176</v>
      </c>
      <c r="G25" s="9">
        <v>86</v>
      </c>
      <c r="H25" s="9">
        <f t="shared" si="2"/>
        <v>8.6</v>
      </c>
      <c r="I25" s="9">
        <f t="shared" si="3"/>
        <v>48.576</v>
      </c>
      <c r="J25" s="14">
        <f>VLOOKUP(B25,[1]Sheet2!$A$2:$E$70,5,FALSE)</f>
        <v>107.740009241198</v>
      </c>
      <c r="K25" s="15">
        <f t="shared" si="4"/>
        <v>53.870004620599</v>
      </c>
      <c r="L25" s="14">
        <f t="shared" si="5"/>
        <v>102.446004620599</v>
      </c>
    </row>
    <row r="26" spans="1:12">
      <c r="A26" s="6">
        <v>23</v>
      </c>
      <c r="B26" s="8" t="s">
        <v>36</v>
      </c>
      <c r="C26" s="9">
        <v>105.9</v>
      </c>
      <c r="D26" s="9">
        <f t="shared" si="0"/>
        <v>21.18</v>
      </c>
      <c r="E26" s="9">
        <v>104.5</v>
      </c>
      <c r="F26" s="9">
        <f t="shared" si="1"/>
        <v>20.9</v>
      </c>
      <c r="G26" s="9">
        <v>83</v>
      </c>
      <c r="H26" s="9">
        <f t="shared" si="2"/>
        <v>8.3</v>
      </c>
      <c r="I26" s="9">
        <f t="shared" si="3"/>
        <v>50.38</v>
      </c>
      <c r="J26" s="14">
        <f>VLOOKUP(B26,[1]Sheet2!$A$2:$E$70,5,FALSE)</f>
        <v>103.983282235754</v>
      </c>
      <c r="K26" s="15">
        <f t="shared" si="4"/>
        <v>51.991641117877</v>
      </c>
      <c r="L26" s="14">
        <f t="shared" si="5"/>
        <v>102.371641117877</v>
      </c>
    </row>
    <row r="27" spans="1:12">
      <c r="A27" s="6">
        <v>24</v>
      </c>
      <c r="B27" s="8" t="s">
        <v>37</v>
      </c>
      <c r="C27" s="9">
        <v>100.6</v>
      </c>
      <c r="D27" s="9">
        <f t="shared" si="0"/>
        <v>20.12</v>
      </c>
      <c r="E27" s="9">
        <v>106.595</v>
      </c>
      <c r="F27" s="9">
        <f t="shared" si="1"/>
        <v>21.319</v>
      </c>
      <c r="G27" s="9">
        <v>80</v>
      </c>
      <c r="H27" s="9">
        <f t="shared" si="2"/>
        <v>8</v>
      </c>
      <c r="I27" s="9">
        <f t="shared" si="3"/>
        <v>49.439</v>
      </c>
      <c r="J27" s="14">
        <f>VLOOKUP(B27,[1]Sheet2!$A$2:$E$70,5,FALSE)</f>
        <v>105.49009074246</v>
      </c>
      <c r="K27" s="15">
        <f t="shared" si="4"/>
        <v>52.74504537123</v>
      </c>
      <c r="L27" s="14">
        <f t="shared" si="5"/>
        <v>102.18404537123</v>
      </c>
    </row>
    <row r="28" spans="1:12">
      <c r="A28" s="6">
        <v>25</v>
      </c>
      <c r="B28" s="8" t="s">
        <v>38</v>
      </c>
      <c r="C28" s="9">
        <v>102.6</v>
      </c>
      <c r="D28" s="9">
        <f t="shared" si="0"/>
        <v>20.52</v>
      </c>
      <c r="E28" s="9">
        <v>102.57</v>
      </c>
      <c r="F28" s="9">
        <f t="shared" si="1"/>
        <v>20.514</v>
      </c>
      <c r="G28" s="9">
        <v>95</v>
      </c>
      <c r="H28" s="9">
        <f t="shared" si="2"/>
        <v>9.5</v>
      </c>
      <c r="I28" s="9">
        <f t="shared" si="3"/>
        <v>50.534</v>
      </c>
      <c r="J28" s="14">
        <f>VLOOKUP(B28,[1]Sheet2!$A$2:$E$70,5,FALSE)</f>
        <v>103.19637527786</v>
      </c>
      <c r="K28" s="15">
        <f t="shared" si="4"/>
        <v>51.59818763893</v>
      </c>
      <c r="L28" s="14">
        <f t="shared" si="5"/>
        <v>102.13218763893</v>
      </c>
    </row>
    <row r="29" spans="1:12">
      <c r="A29" s="6">
        <v>26</v>
      </c>
      <c r="B29" s="10" t="s">
        <v>39</v>
      </c>
      <c r="C29" s="9">
        <v>103</v>
      </c>
      <c r="D29" s="9">
        <f t="shared" si="0"/>
        <v>20.6</v>
      </c>
      <c r="E29" s="9">
        <v>102.5</v>
      </c>
      <c r="F29" s="9">
        <f t="shared" si="1"/>
        <v>20.5</v>
      </c>
      <c r="G29" s="9">
        <v>91</v>
      </c>
      <c r="H29" s="9">
        <f t="shared" si="2"/>
        <v>9.1</v>
      </c>
      <c r="I29" s="9">
        <f t="shared" si="3"/>
        <v>50.2</v>
      </c>
      <c r="J29" s="14">
        <f>VLOOKUP(B29,[1]Sheet2!$A$2:$E$70,5,FALSE)</f>
        <v>103.666581883767</v>
      </c>
      <c r="K29" s="15">
        <f t="shared" si="4"/>
        <v>51.8332909418835</v>
      </c>
      <c r="L29" s="14">
        <f t="shared" si="5"/>
        <v>102.033290941884</v>
      </c>
    </row>
    <row r="30" spans="1:12">
      <c r="A30" s="6">
        <v>27</v>
      </c>
      <c r="B30" s="10" t="s">
        <v>40</v>
      </c>
      <c r="C30" s="9">
        <v>94</v>
      </c>
      <c r="D30" s="9">
        <f t="shared" si="0"/>
        <v>18.8</v>
      </c>
      <c r="E30" s="9">
        <v>105.9</v>
      </c>
      <c r="F30" s="9">
        <f t="shared" si="1"/>
        <v>21.18</v>
      </c>
      <c r="G30" s="9">
        <v>85</v>
      </c>
      <c r="H30" s="9">
        <f t="shared" si="2"/>
        <v>8.5</v>
      </c>
      <c r="I30" s="9">
        <f t="shared" si="3"/>
        <v>48.48</v>
      </c>
      <c r="J30" s="14">
        <f>VLOOKUP(B30,[1]Sheet2!$A$2:$E$70,5,FALSE)</f>
        <v>105.928718978395</v>
      </c>
      <c r="K30" s="15">
        <f t="shared" si="4"/>
        <v>52.9643594891975</v>
      </c>
      <c r="L30" s="14">
        <f t="shared" si="5"/>
        <v>101.444359489197</v>
      </c>
    </row>
    <row r="31" spans="1:12">
      <c r="A31" s="6">
        <v>28</v>
      </c>
      <c r="B31" s="8" t="s">
        <v>41</v>
      </c>
      <c r="C31" s="9">
        <v>102.5</v>
      </c>
      <c r="D31" s="9">
        <f t="shared" si="0"/>
        <v>20.5</v>
      </c>
      <c r="E31" s="9">
        <v>98.1</v>
      </c>
      <c r="F31" s="9">
        <f t="shared" si="1"/>
        <v>19.62</v>
      </c>
      <c r="G31" s="9">
        <v>98</v>
      </c>
      <c r="H31" s="9">
        <f t="shared" si="2"/>
        <v>9.8</v>
      </c>
      <c r="I31" s="9">
        <f t="shared" si="3"/>
        <v>49.92</v>
      </c>
      <c r="J31" s="14">
        <f>VLOOKUP(B31,[1]Sheet2!$A$2:$E$70,5,FALSE)</f>
        <v>102.852641977527</v>
      </c>
      <c r="K31" s="15">
        <f t="shared" si="4"/>
        <v>51.4263209887635</v>
      </c>
      <c r="L31" s="14">
        <f t="shared" si="5"/>
        <v>101.346320988763</v>
      </c>
    </row>
    <row r="32" spans="1:12">
      <c r="A32" s="6">
        <v>29</v>
      </c>
      <c r="B32" s="8" t="s">
        <v>42</v>
      </c>
      <c r="C32" s="9">
        <v>105</v>
      </c>
      <c r="D32" s="9">
        <f t="shared" si="0"/>
        <v>21</v>
      </c>
      <c r="E32" s="9">
        <v>95.34</v>
      </c>
      <c r="F32" s="9">
        <f t="shared" si="1"/>
        <v>19.068</v>
      </c>
      <c r="G32" s="9">
        <v>80</v>
      </c>
      <c r="H32" s="9">
        <f t="shared" si="2"/>
        <v>8</v>
      </c>
      <c r="I32" s="9">
        <f t="shared" si="3"/>
        <v>48.068</v>
      </c>
      <c r="J32" s="14">
        <f>VLOOKUP(B32,[1]Sheet2!$A$2:$E$70,5,FALSE)</f>
        <v>105.790503904116</v>
      </c>
      <c r="K32" s="15">
        <f t="shared" si="4"/>
        <v>52.895251952058</v>
      </c>
      <c r="L32" s="14">
        <f t="shared" si="5"/>
        <v>100.963251952058</v>
      </c>
    </row>
    <row r="33" spans="1:12">
      <c r="A33" s="6">
        <v>30</v>
      </c>
      <c r="B33" s="8" t="s">
        <v>43</v>
      </c>
      <c r="C33" s="9">
        <v>97</v>
      </c>
      <c r="D33" s="9">
        <f t="shared" si="0"/>
        <v>19.4</v>
      </c>
      <c r="E33" s="9">
        <v>91.6</v>
      </c>
      <c r="F33" s="9">
        <f t="shared" si="1"/>
        <v>18.32</v>
      </c>
      <c r="G33" s="9">
        <v>100</v>
      </c>
      <c r="H33" s="9">
        <f t="shared" si="2"/>
        <v>10</v>
      </c>
      <c r="I33" s="9">
        <f t="shared" si="3"/>
        <v>47.72</v>
      </c>
      <c r="J33" s="14">
        <f>VLOOKUP(B33,[1]Sheet2!$A$2:$E$70,5,FALSE)</f>
        <v>106.200184699663</v>
      </c>
      <c r="K33" s="15">
        <f t="shared" si="4"/>
        <v>53.1000923498315</v>
      </c>
      <c r="L33" s="14">
        <f t="shared" si="5"/>
        <v>100.820092349831</v>
      </c>
    </row>
    <row r="34" spans="1:12">
      <c r="A34" s="6">
        <v>31</v>
      </c>
      <c r="B34" s="11" t="s">
        <v>44</v>
      </c>
      <c r="C34" s="9">
        <v>110</v>
      </c>
      <c r="D34" s="9">
        <f t="shared" si="0"/>
        <v>22</v>
      </c>
      <c r="E34" s="9">
        <v>98.3</v>
      </c>
      <c r="F34" s="9">
        <f t="shared" si="1"/>
        <v>19.66</v>
      </c>
      <c r="G34" s="9">
        <v>95</v>
      </c>
      <c r="H34" s="9">
        <f t="shared" si="2"/>
        <v>9.5</v>
      </c>
      <c r="I34" s="9">
        <f t="shared" si="3"/>
        <v>51.16</v>
      </c>
      <c r="J34" s="14">
        <f>VLOOKUP(B34,[1]Sheet2!$A$2:$E$70,5,FALSE)</f>
        <v>99.2052497351004</v>
      </c>
      <c r="K34" s="15">
        <f t="shared" si="4"/>
        <v>49.6026248675502</v>
      </c>
      <c r="L34" s="14">
        <f t="shared" si="5"/>
        <v>100.76262486755</v>
      </c>
    </row>
    <row r="35" spans="1:12">
      <c r="A35" s="6">
        <v>32</v>
      </c>
      <c r="B35" s="8" t="s">
        <v>45</v>
      </c>
      <c r="C35" s="9">
        <v>102.2</v>
      </c>
      <c r="D35" s="9">
        <f t="shared" si="0"/>
        <v>20.44</v>
      </c>
      <c r="E35" s="9">
        <v>100.4</v>
      </c>
      <c r="F35" s="9">
        <f t="shared" si="1"/>
        <v>20.08</v>
      </c>
      <c r="G35" s="9">
        <v>90</v>
      </c>
      <c r="H35" s="9">
        <f t="shared" si="2"/>
        <v>9</v>
      </c>
      <c r="I35" s="9">
        <f t="shared" si="3"/>
        <v>49.52</v>
      </c>
      <c r="J35" s="14">
        <f>VLOOKUP(B35,[1]Sheet2!$A$2:$E$70,5,FALSE)</f>
        <v>101.712457025525</v>
      </c>
      <c r="K35" s="15">
        <f t="shared" si="4"/>
        <v>50.8562285127625</v>
      </c>
      <c r="L35" s="14">
        <f t="shared" si="5"/>
        <v>100.376228512763</v>
      </c>
    </row>
    <row r="36" spans="1:12">
      <c r="A36" s="6">
        <v>33</v>
      </c>
      <c r="B36" s="8" t="s">
        <v>46</v>
      </c>
      <c r="C36" s="9">
        <v>90</v>
      </c>
      <c r="D36" s="9">
        <f t="shared" si="0"/>
        <v>18</v>
      </c>
      <c r="E36" s="9">
        <v>105.1</v>
      </c>
      <c r="F36" s="9">
        <f t="shared" si="1"/>
        <v>21.02</v>
      </c>
      <c r="G36" s="9">
        <v>95</v>
      </c>
      <c r="H36" s="9">
        <f t="shared" si="2"/>
        <v>9.5</v>
      </c>
      <c r="I36" s="9">
        <f t="shared" si="3"/>
        <v>48.52</v>
      </c>
      <c r="J36" s="14">
        <f>VLOOKUP(B36,[1]Sheet2!$A$2:$E$70,5,FALSE)</f>
        <v>103.71197522836</v>
      </c>
      <c r="K36" s="15">
        <f t="shared" si="4"/>
        <v>51.85598761418</v>
      </c>
      <c r="L36" s="14">
        <f t="shared" si="5"/>
        <v>100.37598761418</v>
      </c>
    </row>
    <row r="37" spans="1:12">
      <c r="A37" s="6">
        <v>34</v>
      </c>
      <c r="B37" s="10" t="s">
        <v>47</v>
      </c>
      <c r="C37" s="9">
        <v>100.8</v>
      </c>
      <c r="D37" s="9">
        <f t="shared" si="0"/>
        <v>20.16</v>
      </c>
      <c r="E37" s="9">
        <v>101.3</v>
      </c>
      <c r="F37" s="9">
        <f t="shared" si="1"/>
        <v>20.26</v>
      </c>
      <c r="G37" s="9">
        <v>93</v>
      </c>
      <c r="H37" s="9">
        <f t="shared" si="2"/>
        <v>9.3</v>
      </c>
      <c r="I37" s="9">
        <f t="shared" si="3"/>
        <v>49.72</v>
      </c>
      <c r="J37" s="14">
        <f>VLOOKUP(B37,[1]Sheet2!$A$2:$E$70,5,FALSE)</f>
        <v>101.175348412248</v>
      </c>
      <c r="K37" s="15">
        <f t="shared" si="4"/>
        <v>50.587674206124</v>
      </c>
      <c r="L37" s="14">
        <f t="shared" si="5"/>
        <v>100.307674206124</v>
      </c>
    </row>
    <row r="38" spans="1:12">
      <c r="A38" s="6">
        <v>35</v>
      </c>
      <c r="B38" s="8" t="s">
        <v>48</v>
      </c>
      <c r="C38" s="9">
        <v>100.7</v>
      </c>
      <c r="D38" s="9">
        <f t="shared" si="0"/>
        <v>20.14</v>
      </c>
      <c r="E38" s="9">
        <v>100.8</v>
      </c>
      <c r="F38" s="9">
        <f t="shared" si="1"/>
        <v>20.16</v>
      </c>
      <c r="G38" s="9">
        <v>93</v>
      </c>
      <c r="H38" s="9">
        <f t="shared" si="2"/>
        <v>9.3</v>
      </c>
      <c r="I38" s="9">
        <f t="shared" si="3"/>
        <v>49.6</v>
      </c>
      <c r="J38" s="14">
        <f>VLOOKUP(B38,[1]Sheet2!$A$2:$E$70,5,FALSE)</f>
        <v>101.324938420489</v>
      </c>
      <c r="K38" s="15">
        <f t="shared" si="4"/>
        <v>50.6624692102445</v>
      </c>
      <c r="L38" s="14">
        <f t="shared" si="5"/>
        <v>100.262469210244</v>
      </c>
    </row>
    <row r="39" spans="1:12">
      <c r="A39" s="6">
        <v>36</v>
      </c>
      <c r="B39" s="8" t="s">
        <v>49</v>
      </c>
      <c r="C39" s="9">
        <v>99</v>
      </c>
      <c r="D39" s="9">
        <f t="shared" si="0"/>
        <v>19.8</v>
      </c>
      <c r="E39" s="9">
        <v>103</v>
      </c>
      <c r="F39" s="9">
        <f t="shared" si="1"/>
        <v>20.6</v>
      </c>
      <c r="G39" s="9">
        <v>92</v>
      </c>
      <c r="H39" s="9">
        <f t="shared" si="2"/>
        <v>9.2</v>
      </c>
      <c r="I39" s="9">
        <f t="shared" si="3"/>
        <v>49.6</v>
      </c>
      <c r="J39" s="14">
        <f>VLOOKUP(B39,[1]Sheet2!$A$2:$E$70,5,FALSE)</f>
        <v>101.305842126026</v>
      </c>
      <c r="K39" s="15">
        <f t="shared" si="4"/>
        <v>50.652921063013</v>
      </c>
      <c r="L39" s="14">
        <f t="shared" si="5"/>
        <v>100.252921063013</v>
      </c>
    </row>
    <row r="40" spans="1:12">
      <c r="A40" s="6">
        <v>37</v>
      </c>
      <c r="B40" s="8" t="s">
        <v>50</v>
      </c>
      <c r="C40" s="9">
        <v>91</v>
      </c>
      <c r="D40" s="9">
        <f t="shared" si="0"/>
        <v>18.2</v>
      </c>
      <c r="E40" s="9">
        <v>100.2</v>
      </c>
      <c r="F40" s="9">
        <f t="shared" si="1"/>
        <v>20.04</v>
      </c>
      <c r="G40" s="9">
        <v>97</v>
      </c>
      <c r="H40" s="9">
        <f t="shared" si="2"/>
        <v>9.7</v>
      </c>
      <c r="I40" s="9">
        <f t="shared" si="3"/>
        <v>47.94</v>
      </c>
      <c r="J40" s="14">
        <f>VLOOKUP(B40,[1]Sheet2!$A$2:$E$70,5,FALSE)</f>
        <v>104.453333093885</v>
      </c>
      <c r="K40" s="15">
        <f t="shared" si="4"/>
        <v>52.2266665469425</v>
      </c>
      <c r="L40" s="14">
        <f t="shared" si="5"/>
        <v>100.166666546943</v>
      </c>
    </row>
    <row r="41" spans="1:12">
      <c r="A41" s="6">
        <v>38</v>
      </c>
      <c r="B41" s="8" t="s">
        <v>51</v>
      </c>
      <c r="C41" s="9">
        <v>99.5</v>
      </c>
      <c r="D41" s="9">
        <f t="shared" si="0"/>
        <v>19.9</v>
      </c>
      <c r="E41" s="9">
        <v>103.2</v>
      </c>
      <c r="F41" s="9">
        <f t="shared" si="1"/>
        <v>20.64</v>
      </c>
      <c r="G41" s="9">
        <v>93</v>
      </c>
      <c r="H41" s="9">
        <f t="shared" si="2"/>
        <v>9.3</v>
      </c>
      <c r="I41" s="9">
        <f t="shared" si="3"/>
        <v>49.84</v>
      </c>
      <c r="J41" s="14">
        <f>VLOOKUP(B41,[1]Sheet2!$A$2:$E$70,5,FALSE)</f>
        <v>99.9506310871187</v>
      </c>
      <c r="K41" s="15">
        <f t="shared" si="4"/>
        <v>49.9753155435593</v>
      </c>
      <c r="L41" s="14">
        <f t="shared" si="5"/>
        <v>99.8153155435594</v>
      </c>
    </row>
    <row r="42" spans="1:12">
      <c r="A42" s="6">
        <v>39</v>
      </c>
      <c r="B42" s="8" t="s">
        <v>52</v>
      </c>
      <c r="C42" s="9">
        <v>95</v>
      </c>
      <c r="D42" s="9">
        <f t="shared" si="0"/>
        <v>19</v>
      </c>
      <c r="E42" s="9">
        <v>102</v>
      </c>
      <c r="F42" s="9">
        <f t="shared" si="1"/>
        <v>20.4</v>
      </c>
      <c r="G42" s="9">
        <v>98</v>
      </c>
      <c r="H42" s="9">
        <f t="shared" si="2"/>
        <v>9.8</v>
      </c>
      <c r="I42" s="9">
        <f t="shared" si="3"/>
        <v>49.2</v>
      </c>
      <c r="J42" s="14">
        <f>VLOOKUP(B42,[1]Sheet2!$A$2:$E$70,5,FALSE)</f>
        <v>100.956526384616</v>
      </c>
      <c r="K42" s="15">
        <f t="shared" si="4"/>
        <v>50.478263192308</v>
      </c>
      <c r="L42" s="14">
        <f t="shared" si="5"/>
        <v>99.678263192308</v>
      </c>
    </row>
    <row r="43" spans="1:12">
      <c r="A43" s="6">
        <v>40</v>
      </c>
      <c r="B43" s="10" t="s">
        <v>53</v>
      </c>
      <c r="C43" s="9">
        <v>102.3</v>
      </c>
      <c r="D43" s="9">
        <f t="shared" si="0"/>
        <v>20.46</v>
      </c>
      <c r="E43" s="9">
        <v>91.28</v>
      </c>
      <c r="F43" s="9">
        <f t="shared" si="1"/>
        <v>18.256</v>
      </c>
      <c r="G43" s="9">
        <v>88</v>
      </c>
      <c r="H43" s="9">
        <f t="shared" si="2"/>
        <v>8.8</v>
      </c>
      <c r="I43" s="9">
        <f t="shared" si="3"/>
        <v>47.516</v>
      </c>
      <c r="J43" s="14">
        <f>VLOOKUP(B43,[1]Sheet2!$A$2:$E$70,5,FALSE)</f>
        <v>104.099606417871</v>
      </c>
      <c r="K43" s="15">
        <f t="shared" si="4"/>
        <v>52.0498032089355</v>
      </c>
      <c r="L43" s="14">
        <f t="shared" si="5"/>
        <v>99.5658032089355</v>
      </c>
    </row>
    <row r="44" spans="1:12">
      <c r="A44" s="6">
        <v>41</v>
      </c>
      <c r="B44" s="8" t="s">
        <v>54</v>
      </c>
      <c r="C44" s="9">
        <v>101.2</v>
      </c>
      <c r="D44" s="9">
        <f t="shared" si="0"/>
        <v>20.24</v>
      </c>
      <c r="E44" s="9">
        <v>98.7</v>
      </c>
      <c r="F44" s="9">
        <f t="shared" si="1"/>
        <v>19.74</v>
      </c>
      <c r="G44" s="9">
        <v>95</v>
      </c>
      <c r="H44" s="9">
        <f t="shared" si="2"/>
        <v>9.5</v>
      </c>
      <c r="I44" s="9">
        <f t="shared" si="3"/>
        <v>49.48</v>
      </c>
      <c r="J44" s="14">
        <f>VLOOKUP(B44,[1]Sheet2!$A$2:$E$70,5,FALSE)</f>
        <v>100.083679280397</v>
      </c>
      <c r="K44" s="15">
        <f t="shared" si="4"/>
        <v>50.0418396401985</v>
      </c>
      <c r="L44" s="14">
        <f t="shared" si="5"/>
        <v>99.5218396401985</v>
      </c>
    </row>
    <row r="45" ht="25.5" spans="1:12">
      <c r="A45" s="6">
        <v>42</v>
      </c>
      <c r="B45" s="8" t="s">
        <v>55</v>
      </c>
      <c r="C45" s="9">
        <v>100.2</v>
      </c>
      <c r="D45" s="9">
        <f t="shared" si="0"/>
        <v>20.04</v>
      </c>
      <c r="E45" s="9">
        <v>100.3</v>
      </c>
      <c r="F45" s="9">
        <f t="shared" si="1"/>
        <v>20.06</v>
      </c>
      <c r="G45" s="9">
        <v>91</v>
      </c>
      <c r="H45" s="9">
        <f t="shared" si="2"/>
        <v>9.1</v>
      </c>
      <c r="I45" s="9">
        <f t="shared" si="3"/>
        <v>49.2</v>
      </c>
      <c r="J45" s="14">
        <f>VLOOKUP(B45,[1]Sheet2!$A$2:$E$70,5,FALSE)</f>
        <v>100.585429558819</v>
      </c>
      <c r="K45" s="15">
        <f t="shared" si="4"/>
        <v>50.2927147794095</v>
      </c>
      <c r="L45" s="14">
        <f t="shared" si="5"/>
        <v>99.4927147794095</v>
      </c>
    </row>
    <row r="46" spans="1:12">
      <c r="A46" s="6">
        <v>43</v>
      </c>
      <c r="B46" s="8" t="s">
        <v>56</v>
      </c>
      <c r="C46" s="9">
        <v>90.5</v>
      </c>
      <c r="D46" s="9">
        <f t="shared" si="0"/>
        <v>18.1</v>
      </c>
      <c r="E46" s="9">
        <v>103.6</v>
      </c>
      <c r="F46" s="9">
        <f t="shared" si="1"/>
        <v>20.72</v>
      </c>
      <c r="G46" s="9">
        <v>94</v>
      </c>
      <c r="H46" s="9">
        <f t="shared" si="2"/>
        <v>9.4</v>
      </c>
      <c r="I46" s="9">
        <f t="shared" si="3"/>
        <v>48.22</v>
      </c>
      <c r="J46" s="14">
        <f>VLOOKUP(B46,[1]Sheet2!$A$2:$E$70,5,FALSE)</f>
        <v>102.279753143638</v>
      </c>
      <c r="K46" s="15">
        <f t="shared" si="4"/>
        <v>51.139876571819</v>
      </c>
      <c r="L46" s="14">
        <f t="shared" si="5"/>
        <v>99.359876571819</v>
      </c>
    </row>
    <row r="47" spans="1:12">
      <c r="A47" s="6">
        <v>44</v>
      </c>
      <c r="B47" s="8" t="s">
        <v>57</v>
      </c>
      <c r="C47" s="9">
        <v>93.9</v>
      </c>
      <c r="D47" s="9">
        <f t="shared" si="0"/>
        <v>18.78</v>
      </c>
      <c r="E47" s="9">
        <v>100.6</v>
      </c>
      <c r="F47" s="9">
        <f t="shared" si="1"/>
        <v>20.12</v>
      </c>
      <c r="G47" s="9">
        <v>98</v>
      </c>
      <c r="H47" s="9">
        <f t="shared" si="2"/>
        <v>9.8</v>
      </c>
      <c r="I47" s="9">
        <f t="shared" si="3"/>
        <v>48.7</v>
      </c>
      <c r="J47" s="14">
        <f>VLOOKUP(B47,[1]Sheet2!$A$2:$E$70,5,FALSE)</f>
        <v>101.13297906787</v>
      </c>
      <c r="K47" s="15">
        <f t="shared" si="4"/>
        <v>50.566489533935</v>
      </c>
      <c r="L47" s="14">
        <f t="shared" si="5"/>
        <v>99.266489533935</v>
      </c>
    </row>
    <row r="48" spans="1:12">
      <c r="A48" s="6">
        <v>45</v>
      </c>
      <c r="B48" s="10" t="s">
        <v>58</v>
      </c>
      <c r="C48" s="9">
        <v>101.6</v>
      </c>
      <c r="D48" s="9">
        <f t="shared" si="0"/>
        <v>20.32</v>
      </c>
      <c r="E48" s="9">
        <v>100</v>
      </c>
      <c r="F48" s="9">
        <f t="shared" si="1"/>
        <v>20</v>
      </c>
      <c r="G48" s="9">
        <v>80</v>
      </c>
      <c r="H48" s="9">
        <f t="shared" si="2"/>
        <v>8</v>
      </c>
      <c r="I48" s="9">
        <f t="shared" si="3"/>
        <v>48.32</v>
      </c>
      <c r="J48" s="14">
        <f>VLOOKUP(B48,[1]Sheet2!$A$2:$E$70,5,FALSE)</f>
        <v>101.682000148657</v>
      </c>
      <c r="K48" s="15">
        <f t="shared" si="4"/>
        <v>50.8410000743285</v>
      </c>
      <c r="L48" s="14">
        <f t="shared" si="5"/>
        <v>99.1610000743285</v>
      </c>
    </row>
    <row r="49" spans="1:12">
      <c r="A49" s="6">
        <v>46</v>
      </c>
      <c r="B49" s="8" t="s">
        <v>59</v>
      </c>
      <c r="C49" s="9">
        <v>97.4</v>
      </c>
      <c r="D49" s="9">
        <f t="shared" si="0"/>
        <v>19.48</v>
      </c>
      <c r="E49" s="9">
        <v>100.4</v>
      </c>
      <c r="F49" s="9">
        <f t="shared" si="1"/>
        <v>20.08</v>
      </c>
      <c r="G49" s="9">
        <v>95</v>
      </c>
      <c r="H49" s="9">
        <f t="shared" si="2"/>
        <v>9.5</v>
      </c>
      <c r="I49" s="9">
        <f t="shared" si="3"/>
        <v>49.06</v>
      </c>
      <c r="J49" s="14">
        <f>VLOOKUP(B49,[1]Sheet2!$A$2:$E$70,5,FALSE)</f>
        <v>98.6416029655721</v>
      </c>
      <c r="K49" s="15">
        <f t="shared" si="4"/>
        <v>49.3208014827861</v>
      </c>
      <c r="L49" s="14">
        <f t="shared" si="5"/>
        <v>98.3808014827861</v>
      </c>
    </row>
    <row r="50" spans="1:12">
      <c r="A50" s="6">
        <v>47</v>
      </c>
      <c r="B50" s="8" t="s">
        <v>60</v>
      </c>
      <c r="C50" s="9">
        <v>98.4</v>
      </c>
      <c r="D50" s="9">
        <f t="shared" si="0"/>
        <v>19.68</v>
      </c>
      <c r="E50" s="9">
        <v>97.65</v>
      </c>
      <c r="F50" s="9">
        <f t="shared" si="1"/>
        <v>19.53</v>
      </c>
      <c r="G50" s="9">
        <v>85</v>
      </c>
      <c r="H50" s="9">
        <f t="shared" si="2"/>
        <v>8.5</v>
      </c>
      <c r="I50" s="9">
        <f t="shared" si="3"/>
        <v>47.71</v>
      </c>
      <c r="J50" s="14">
        <f>VLOOKUP(B50,[1]Sheet2!$A$2:$E$70,5,FALSE)</f>
        <v>99.8067830106837</v>
      </c>
      <c r="K50" s="15">
        <f t="shared" si="4"/>
        <v>49.9033915053419</v>
      </c>
      <c r="L50" s="14">
        <f t="shared" si="5"/>
        <v>97.6133915053419</v>
      </c>
    </row>
    <row r="51" spans="1:12">
      <c r="A51" s="6">
        <v>48</v>
      </c>
      <c r="B51" s="8" t="s">
        <v>61</v>
      </c>
      <c r="C51" s="9">
        <v>104.4</v>
      </c>
      <c r="D51" s="9">
        <f t="shared" si="0"/>
        <v>20.88</v>
      </c>
      <c r="E51" s="9">
        <v>93.06</v>
      </c>
      <c r="F51" s="9">
        <f t="shared" si="1"/>
        <v>18.612</v>
      </c>
      <c r="G51" s="9">
        <v>75</v>
      </c>
      <c r="H51" s="9">
        <f t="shared" si="2"/>
        <v>7.5</v>
      </c>
      <c r="I51" s="9">
        <f t="shared" si="3"/>
        <v>46.992</v>
      </c>
      <c r="J51" s="14">
        <f>VLOOKUP(B51,[1]Sheet2!$A$2:$E$70,5,FALSE)</f>
        <v>100.731825288687</v>
      </c>
      <c r="K51" s="15">
        <f t="shared" si="4"/>
        <v>50.3659126443435</v>
      </c>
      <c r="L51" s="14">
        <f t="shared" si="5"/>
        <v>97.3579126443435</v>
      </c>
    </row>
    <row r="52" spans="1:12">
      <c r="A52" s="6">
        <v>49</v>
      </c>
      <c r="B52" s="8" t="s">
        <v>62</v>
      </c>
      <c r="C52" s="9">
        <v>93.5</v>
      </c>
      <c r="D52" s="9">
        <f t="shared" si="0"/>
        <v>18.7</v>
      </c>
      <c r="E52" s="9">
        <v>100.5</v>
      </c>
      <c r="F52" s="9">
        <f t="shared" si="1"/>
        <v>20.1</v>
      </c>
      <c r="G52" s="9">
        <v>88</v>
      </c>
      <c r="H52" s="9">
        <f t="shared" si="2"/>
        <v>8.8</v>
      </c>
      <c r="I52" s="9">
        <f t="shared" si="3"/>
        <v>47.6</v>
      </c>
      <c r="J52" s="14">
        <f>VLOOKUP(B52,[1]Sheet2!$A$2:$E$70,5,FALSE)</f>
        <v>99.4888589689803</v>
      </c>
      <c r="K52" s="15">
        <f t="shared" si="4"/>
        <v>49.7444294844901</v>
      </c>
      <c r="L52" s="14">
        <f t="shared" si="5"/>
        <v>97.3444294844901</v>
      </c>
    </row>
    <row r="53" spans="1:12">
      <c r="A53" s="6">
        <v>50</v>
      </c>
      <c r="B53" s="10" t="s">
        <v>63</v>
      </c>
      <c r="C53" s="9">
        <v>100.3</v>
      </c>
      <c r="D53" s="9">
        <f t="shared" si="0"/>
        <v>20.06</v>
      </c>
      <c r="E53" s="9">
        <v>100.725</v>
      </c>
      <c r="F53" s="9">
        <f t="shared" si="1"/>
        <v>20.145</v>
      </c>
      <c r="G53" s="9">
        <v>80</v>
      </c>
      <c r="H53" s="9">
        <f t="shared" si="2"/>
        <v>8</v>
      </c>
      <c r="I53" s="9">
        <f t="shared" si="3"/>
        <v>48.205</v>
      </c>
      <c r="J53" s="14">
        <f>VLOOKUP(B53,[1]Sheet2!$A$2:$E$70,5,FALSE)</f>
        <v>96.97794406404</v>
      </c>
      <c r="K53" s="15">
        <f t="shared" si="4"/>
        <v>48.48897203202</v>
      </c>
      <c r="L53" s="14">
        <f t="shared" si="5"/>
        <v>96.69397203202</v>
      </c>
    </row>
    <row r="54" spans="1:12">
      <c r="A54" s="6">
        <v>51</v>
      </c>
      <c r="B54" s="10" t="s">
        <v>64</v>
      </c>
      <c r="C54" s="9">
        <v>78.6</v>
      </c>
      <c r="D54" s="9">
        <f t="shared" si="0"/>
        <v>15.72</v>
      </c>
      <c r="E54" s="9">
        <v>103.125</v>
      </c>
      <c r="F54" s="9">
        <f t="shared" si="1"/>
        <v>20.625</v>
      </c>
      <c r="G54" s="9">
        <v>85</v>
      </c>
      <c r="H54" s="9">
        <f t="shared" si="2"/>
        <v>8.5</v>
      </c>
      <c r="I54" s="9">
        <f t="shared" si="3"/>
        <v>44.845</v>
      </c>
      <c r="J54" s="14">
        <f>VLOOKUP(B54,[1]Sheet2!$A$2:$E$70,5,FALSE)</f>
        <v>102.579194267616</v>
      </c>
      <c r="K54" s="15">
        <f t="shared" si="4"/>
        <v>51.289597133808</v>
      </c>
      <c r="L54" s="14">
        <f t="shared" si="5"/>
        <v>96.134597133808</v>
      </c>
    </row>
    <row r="55" spans="1:12">
      <c r="A55" s="6">
        <v>52</v>
      </c>
      <c r="B55" s="10" t="s">
        <v>65</v>
      </c>
      <c r="C55" s="9">
        <v>92</v>
      </c>
      <c r="D55" s="9">
        <f t="shared" si="0"/>
        <v>18.4</v>
      </c>
      <c r="E55" s="9">
        <v>98.2</v>
      </c>
      <c r="F55" s="9">
        <f t="shared" si="1"/>
        <v>19.64</v>
      </c>
      <c r="G55" s="9">
        <v>80</v>
      </c>
      <c r="H55" s="9">
        <f t="shared" si="2"/>
        <v>8</v>
      </c>
      <c r="I55" s="9">
        <f t="shared" si="3"/>
        <v>46.04</v>
      </c>
      <c r="J55" s="14">
        <f>VLOOKUP(B55,[1]Sheet2!$A$2:$E$70,5,FALSE)</f>
        <v>100.179160752712</v>
      </c>
      <c r="K55" s="15">
        <f t="shared" si="4"/>
        <v>50.089580376356</v>
      </c>
      <c r="L55" s="14">
        <f t="shared" si="5"/>
        <v>96.129580376356</v>
      </c>
    </row>
    <row r="56" spans="1:12">
      <c r="A56" s="6">
        <v>53</v>
      </c>
      <c r="B56" s="10" t="s">
        <v>66</v>
      </c>
      <c r="C56" s="9">
        <v>95.5</v>
      </c>
      <c r="D56" s="9">
        <f t="shared" si="0"/>
        <v>19.1</v>
      </c>
      <c r="E56" s="9">
        <v>93.2</v>
      </c>
      <c r="F56" s="9">
        <f t="shared" si="1"/>
        <v>18.64</v>
      </c>
      <c r="G56" s="9">
        <v>91</v>
      </c>
      <c r="H56" s="9">
        <f t="shared" si="2"/>
        <v>9.1</v>
      </c>
      <c r="I56" s="9">
        <f t="shared" si="3"/>
        <v>46.84</v>
      </c>
      <c r="J56" s="14">
        <f>VLOOKUP(B56,[1]Sheet2!$A$2:$E$70,5,FALSE)</f>
        <v>98.0732860257343</v>
      </c>
      <c r="K56" s="15">
        <f t="shared" si="4"/>
        <v>49.0366430128672</v>
      </c>
      <c r="L56" s="14">
        <f t="shared" si="5"/>
        <v>95.8766430128672</v>
      </c>
    </row>
    <row r="57" spans="1:12">
      <c r="A57" s="6">
        <v>54</v>
      </c>
      <c r="B57" s="10" t="s">
        <v>67</v>
      </c>
      <c r="C57" s="9">
        <v>93.5</v>
      </c>
      <c r="D57" s="9">
        <f t="shared" si="0"/>
        <v>18.7</v>
      </c>
      <c r="E57" s="9">
        <v>107.105</v>
      </c>
      <c r="F57" s="9">
        <f t="shared" si="1"/>
        <v>21.421</v>
      </c>
      <c r="G57" s="9">
        <v>85</v>
      </c>
      <c r="H57" s="9">
        <f t="shared" si="2"/>
        <v>8.5</v>
      </c>
      <c r="I57" s="9">
        <f t="shared" si="3"/>
        <v>48.621</v>
      </c>
      <c r="J57" s="14">
        <f>VLOOKUP(B57,[1]Sheet2!$A$2:$E$70,5,FALSE)</f>
        <v>94.0600045401592</v>
      </c>
      <c r="K57" s="15">
        <f t="shared" si="4"/>
        <v>47.0300022700796</v>
      </c>
      <c r="L57" s="14">
        <f t="shared" si="5"/>
        <v>95.6510022700796</v>
      </c>
    </row>
    <row r="58" spans="1:12">
      <c r="A58" s="6">
        <v>55</v>
      </c>
      <c r="B58" s="10" t="s">
        <v>68</v>
      </c>
      <c r="C58" s="9">
        <v>91</v>
      </c>
      <c r="D58" s="9">
        <f t="shared" si="0"/>
        <v>18.2</v>
      </c>
      <c r="E58" s="9">
        <v>91.3</v>
      </c>
      <c r="F58" s="9">
        <f t="shared" si="1"/>
        <v>18.26</v>
      </c>
      <c r="G58" s="9">
        <v>91</v>
      </c>
      <c r="H58" s="9">
        <f t="shared" si="2"/>
        <v>9.1</v>
      </c>
      <c r="I58" s="9">
        <f t="shared" si="3"/>
        <v>45.56</v>
      </c>
      <c r="J58" s="14">
        <f>VLOOKUP(B58,[1]Sheet2!$A$2:$E$70,5,FALSE)</f>
        <v>99.8736200413041</v>
      </c>
      <c r="K58" s="15">
        <f t="shared" si="4"/>
        <v>49.936810020652</v>
      </c>
      <c r="L58" s="14">
        <f t="shared" si="5"/>
        <v>95.496810020652</v>
      </c>
    </row>
    <row r="59" spans="1:12">
      <c r="A59" s="6">
        <v>56</v>
      </c>
      <c r="B59" s="10" t="s">
        <v>69</v>
      </c>
      <c r="C59" s="9">
        <v>81</v>
      </c>
      <c r="D59" s="9">
        <f t="shared" si="0"/>
        <v>16.2</v>
      </c>
      <c r="E59" s="9">
        <v>98.9</v>
      </c>
      <c r="F59" s="9">
        <f t="shared" si="1"/>
        <v>19.78</v>
      </c>
      <c r="G59" s="9">
        <v>95</v>
      </c>
      <c r="H59" s="9">
        <f t="shared" si="2"/>
        <v>9.5</v>
      </c>
      <c r="I59" s="9">
        <f t="shared" si="3"/>
        <v>45.48</v>
      </c>
      <c r="J59" s="14">
        <f>VLOOKUP(B59,[1]Sheet2!$A$2:$E$70,5,FALSE)</f>
        <v>99.4290460277164</v>
      </c>
      <c r="K59" s="15">
        <f t="shared" si="4"/>
        <v>49.7145230138582</v>
      </c>
      <c r="L59" s="14">
        <f t="shared" si="5"/>
        <v>95.1945230138582</v>
      </c>
    </row>
    <row r="60" spans="1:12">
      <c r="A60" s="6">
        <v>57</v>
      </c>
      <c r="B60" s="8" t="s">
        <v>70</v>
      </c>
      <c r="C60" s="9">
        <v>94</v>
      </c>
      <c r="D60" s="9">
        <f t="shared" si="0"/>
        <v>18.8</v>
      </c>
      <c r="E60" s="9">
        <v>89.2</v>
      </c>
      <c r="F60" s="9">
        <f t="shared" si="1"/>
        <v>17.84</v>
      </c>
      <c r="G60" s="9">
        <v>88</v>
      </c>
      <c r="H60" s="9">
        <f t="shared" si="2"/>
        <v>8.8</v>
      </c>
      <c r="I60" s="9">
        <f t="shared" si="3"/>
        <v>45.44</v>
      </c>
      <c r="J60" s="14">
        <f>VLOOKUP(B60,[1]Sheet2!$A$2:$E$70,5,FALSE)</f>
        <v>99.3650934563856</v>
      </c>
      <c r="K60" s="15">
        <f t="shared" si="4"/>
        <v>49.6825467281928</v>
      </c>
      <c r="L60" s="14">
        <f t="shared" si="5"/>
        <v>95.1225467281928</v>
      </c>
    </row>
    <row r="61" spans="1:12">
      <c r="A61" s="6">
        <v>58</v>
      </c>
      <c r="B61" s="10" t="s">
        <v>71</v>
      </c>
      <c r="C61" s="9">
        <v>100</v>
      </c>
      <c r="D61" s="9">
        <f t="shared" si="0"/>
        <v>20</v>
      </c>
      <c r="E61" s="9">
        <v>86.8</v>
      </c>
      <c r="F61" s="9">
        <f t="shared" si="1"/>
        <v>17.36</v>
      </c>
      <c r="G61" s="9">
        <v>100</v>
      </c>
      <c r="H61" s="9">
        <f t="shared" si="2"/>
        <v>10</v>
      </c>
      <c r="I61" s="9">
        <f t="shared" si="3"/>
        <v>47.36</v>
      </c>
      <c r="J61" s="14">
        <f>VLOOKUP(B61,[1]Sheet2!$A$2:$E$70,5,FALSE)</f>
        <v>95.485975693824</v>
      </c>
      <c r="K61" s="15">
        <f t="shared" si="4"/>
        <v>47.742987846912</v>
      </c>
      <c r="L61" s="14">
        <f t="shared" si="5"/>
        <v>95.102987846912</v>
      </c>
    </row>
    <row r="62" spans="1:12">
      <c r="A62" s="6">
        <v>59</v>
      </c>
      <c r="B62" s="8" t="s">
        <v>72</v>
      </c>
      <c r="C62" s="12">
        <v>87.6</v>
      </c>
      <c r="D62" s="12">
        <f t="shared" si="0"/>
        <v>17.52</v>
      </c>
      <c r="E62" s="12">
        <v>90.8</v>
      </c>
      <c r="F62" s="12">
        <f t="shared" si="1"/>
        <v>18.16</v>
      </c>
      <c r="G62" s="12">
        <v>95</v>
      </c>
      <c r="H62" s="12">
        <f t="shared" si="2"/>
        <v>9.5</v>
      </c>
      <c r="I62" s="12">
        <f t="shared" si="3"/>
        <v>45.18</v>
      </c>
      <c r="J62" s="14">
        <f>VLOOKUP(B62,[1]Sheet2!$A$2:$E$70,5,FALSE)</f>
        <v>99.7629516884432</v>
      </c>
      <c r="K62" s="15">
        <f t="shared" si="4"/>
        <v>49.8814758442216</v>
      </c>
      <c r="L62" s="14">
        <f t="shared" si="5"/>
        <v>95.0614758442216</v>
      </c>
    </row>
    <row r="63" spans="1:12">
      <c r="A63" s="6">
        <v>60</v>
      </c>
      <c r="B63" s="8" t="s">
        <v>73</v>
      </c>
      <c r="C63" s="9">
        <v>89.2</v>
      </c>
      <c r="D63" s="9">
        <f t="shared" si="0"/>
        <v>17.84</v>
      </c>
      <c r="E63" s="9">
        <v>95.5</v>
      </c>
      <c r="F63" s="9">
        <f t="shared" si="1"/>
        <v>19.1</v>
      </c>
      <c r="G63" s="9">
        <v>93</v>
      </c>
      <c r="H63" s="9">
        <f t="shared" si="2"/>
        <v>9.3</v>
      </c>
      <c r="I63" s="9">
        <f t="shared" si="3"/>
        <v>46.24</v>
      </c>
      <c r="J63" s="14">
        <f>VLOOKUP(B63,[1]Sheet2!$A$2:$E$70,5,FALSE)</f>
        <v>97.3754683776553</v>
      </c>
      <c r="K63" s="15">
        <f t="shared" si="4"/>
        <v>48.6877341888276</v>
      </c>
      <c r="L63" s="14">
        <f t="shared" si="5"/>
        <v>94.9277341888276</v>
      </c>
    </row>
    <row r="64" spans="1:12">
      <c r="A64" s="6">
        <v>61</v>
      </c>
      <c r="B64" s="10" t="s">
        <v>74</v>
      </c>
      <c r="C64" s="9">
        <v>101.6</v>
      </c>
      <c r="D64" s="9">
        <f t="shared" si="0"/>
        <v>20.32</v>
      </c>
      <c r="E64" s="9">
        <v>89.81</v>
      </c>
      <c r="F64" s="9">
        <f t="shared" si="1"/>
        <v>17.962</v>
      </c>
      <c r="G64" s="9">
        <v>80</v>
      </c>
      <c r="H64" s="9">
        <f t="shared" si="2"/>
        <v>8</v>
      </c>
      <c r="I64" s="9">
        <f t="shared" si="3"/>
        <v>46.282</v>
      </c>
      <c r="J64" s="14">
        <f>VLOOKUP(B64,[1]Sheet2!$A$2:$E$70,5,FALSE)</f>
        <v>96.2769070040687</v>
      </c>
      <c r="K64" s="15">
        <f t="shared" si="4"/>
        <v>48.1384535020344</v>
      </c>
      <c r="L64" s="14">
        <f t="shared" si="5"/>
        <v>94.4204535020343</v>
      </c>
    </row>
    <row r="65" spans="1:12">
      <c r="A65" s="6">
        <v>62</v>
      </c>
      <c r="B65" s="16" t="s">
        <v>75</v>
      </c>
      <c r="C65" s="17">
        <v>92</v>
      </c>
      <c r="D65" s="17">
        <f t="shared" si="0"/>
        <v>18.4</v>
      </c>
      <c r="E65" s="17">
        <v>93</v>
      </c>
      <c r="F65" s="17">
        <f t="shared" si="1"/>
        <v>18.6</v>
      </c>
      <c r="G65" s="17">
        <v>85</v>
      </c>
      <c r="H65" s="17">
        <f t="shared" si="2"/>
        <v>8.5</v>
      </c>
      <c r="I65" s="17">
        <f t="shared" si="3"/>
        <v>45.5</v>
      </c>
      <c r="J65" s="14">
        <f>VLOOKUP(B65,[1]Sheet2!$A$2:$E$70,5,FALSE)</f>
        <v>96.9966530829839</v>
      </c>
      <c r="K65" s="15">
        <f t="shared" si="4"/>
        <v>48.4983265414919</v>
      </c>
      <c r="L65" s="14">
        <f t="shared" si="5"/>
        <v>93.9983265414919</v>
      </c>
    </row>
    <row r="66" spans="1:12">
      <c r="A66" s="6">
        <v>63</v>
      </c>
      <c r="B66" s="10" t="s">
        <v>76</v>
      </c>
      <c r="C66" s="9">
        <v>95.5</v>
      </c>
      <c r="D66" s="9">
        <f t="shared" si="0"/>
        <v>19.1</v>
      </c>
      <c r="E66" s="9">
        <v>85.4</v>
      </c>
      <c r="F66" s="9">
        <f t="shared" si="1"/>
        <v>17.08</v>
      </c>
      <c r="G66" s="9">
        <v>95</v>
      </c>
      <c r="H66" s="9">
        <f t="shared" si="2"/>
        <v>9.5</v>
      </c>
      <c r="I66" s="9">
        <f t="shared" si="3"/>
        <v>45.68</v>
      </c>
      <c r="J66" s="14">
        <f>VLOOKUP(B66,[1]Sheet2!$A$2:$E$70,5,FALSE)</f>
        <v>96.2071315044149</v>
      </c>
      <c r="K66" s="15">
        <f t="shared" si="4"/>
        <v>48.1035657522075</v>
      </c>
      <c r="L66" s="14">
        <f t="shared" si="5"/>
        <v>93.7835657522075</v>
      </c>
    </row>
    <row r="67" spans="1:12">
      <c r="A67" s="6">
        <v>64</v>
      </c>
      <c r="B67" s="10" t="s">
        <v>77</v>
      </c>
      <c r="C67" s="9">
        <v>83.4</v>
      </c>
      <c r="D67" s="9">
        <f t="shared" si="0"/>
        <v>16.68</v>
      </c>
      <c r="E67" s="9">
        <v>98.4</v>
      </c>
      <c r="F67" s="9">
        <f t="shared" si="1"/>
        <v>19.68</v>
      </c>
      <c r="G67" s="9">
        <v>80</v>
      </c>
      <c r="H67" s="9">
        <f t="shared" si="2"/>
        <v>8</v>
      </c>
      <c r="I67" s="9">
        <f t="shared" si="3"/>
        <v>44.36</v>
      </c>
      <c r="J67" s="14">
        <f>VLOOKUP(B67,[1]Sheet2!$A$2:$E$70,5,FALSE)</f>
        <v>96.321477981145</v>
      </c>
      <c r="K67" s="15">
        <f t="shared" si="4"/>
        <v>48.1607389905725</v>
      </c>
      <c r="L67" s="14">
        <f t="shared" si="5"/>
        <v>92.5207389905725</v>
      </c>
    </row>
    <row r="68" spans="1:12">
      <c r="A68" s="6">
        <v>65</v>
      </c>
      <c r="B68" s="10" t="s">
        <v>78</v>
      </c>
      <c r="C68" s="9">
        <v>101</v>
      </c>
      <c r="D68" s="9">
        <f t="shared" ref="D68:D72" si="6">C68*0.2</f>
        <v>20.2</v>
      </c>
      <c r="E68" s="9">
        <v>85</v>
      </c>
      <c r="F68" s="9">
        <f t="shared" ref="F68:F72" si="7">E68*0.2</f>
        <v>17</v>
      </c>
      <c r="G68" s="9">
        <v>90</v>
      </c>
      <c r="H68" s="9">
        <f t="shared" ref="H68:H72" si="8">G68*0.1</f>
        <v>9</v>
      </c>
      <c r="I68" s="9">
        <f t="shared" ref="I68:I72" si="9">D68+F68+H68</f>
        <v>46.2</v>
      </c>
      <c r="J68" s="14">
        <f>VLOOKUP(B68,[1]Sheet2!$A$2:$E$70,5,FALSE)</f>
        <v>92.5820695642196</v>
      </c>
      <c r="K68" s="15">
        <f t="shared" ref="K68:K72" si="10">J68*0.5</f>
        <v>46.2910347821098</v>
      </c>
      <c r="L68" s="14">
        <f t="shared" ref="L68:L72" si="11">I68+K68</f>
        <v>92.4910347821098</v>
      </c>
    </row>
    <row r="69" spans="1:12">
      <c r="A69" s="6">
        <v>66</v>
      </c>
      <c r="B69" s="8" t="s">
        <v>79</v>
      </c>
      <c r="C69" s="9">
        <v>77.7</v>
      </c>
      <c r="D69" s="9">
        <f t="shared" si="6"/>
        <v>15.54</v>
      </c>
      <c r="E69" s="9">
        <v>92.2</v>
      </c>
      <c r="F69" s="9">
        <f t="shared" si="7"/>
        <v>18.44</v>
      </c>
      <c r="G69" s="9">
        <v>90</v>
      </c>
      <c r="H69" s="9">
        <f t="shared" si="8"/>
        <v>9</v>
      </c>
      <c r="I69" s="9">
        <f t="shared" si="9"/>
        <v>42.98</v>
      </c>
      <c r="J69" s="14">
        <f>VLOOKUP(B69,[1]Sheet2!$A$2:$E$70,5,FALSE)</f>
        <v>96.1307463265631</v>
      </c>
      <c r="K69" s="15">
        <f t="shared" si="10"/>
        <v>48.0653731632815</v>
      </c>
      <c r="L69" s="14">
        <f t="shared" si="11"/>
        <v>91.0453731632816</v>
      </c>
    </row>
    <row r="70" spans="1:12">
      <c r="A70" s="6">
        <v>67</v>
      </c>
      <c r="B70" s="8" t="s">
        <v>80</v>
      </c>
      <c r="C70" s="9">
        <v>91.6</v>
      </c>
      <c r="D70" s="9">
        <f t="shared" si="6"/>
        <v>18.32</v>
      </c>
      <c r="E70" s="9">
        <v>87.39</v>
      </c>
      <c r="F70" s="9">
        <f t="shared" si="7"/>
        <v>17.478</v>
      </c>
      <c r="G70" s="9">
        <v>80</v>
      </c>
      <c r="H70" s="9">
        <f t="shared" si="8"/>
        <v>8</v>
      </c>
      <c r="I70" s="9">
        <f t="shared" si="9"/>
        <v>43.798</v>
      </c>
      <c r="J70" s="14">
        <f>VLOOKUP(B70,[1]Sheet2!$A$2:$E$70,5,FALSE)</f>
        <v>93.7069413134685</v>
      </c>
      <c r="K70" s="15">
        <f t="shared" si="10"/>
        <v>46.8534706567343</v>
      </c>
      <c r="L70" s="14">
        <f t="shared" si="11"/>
        <v>90.6514706567343</v>
      </c>
    </row>
    <row r="71" spans="1:12">
      <c r="A71" s="6">
        <v>68</v>
      </c>
      <c r="B71" s="10" t="s">
        <v>81</v>
      </c>
      <c r="C71" s="9">
        <v>95</v>
      </c>
      <c r="D71" s="9">
        <f t="shared" si="6"/>
        <v>19</v>
      </c>
      <c r="E71" s="9">
        <v>89</v>
      </c>
      <c r="F71" s="9">
        <f t="shared" si="7"/>
        <v>17.8</v>
      </c>
      <c r="G71" s="9">
        <v>91</v>
      </c>
      <c r="H71" s="9">
        <f t="shared" si="8"/>
        <v>9.1</v>
      </c>
      <c r="I71" s="9">
        <f t="shared" si="9"/>
        <v>45.9</v>
      </c>
      <c r="J71" s="14">
        <f>VLOOKUP(B71,[1]Sheet2!$A$2:$E$70,5,FALSE)</f>
        <v>88.2538314203963</v>
      </c>
      <c r="K71" s="15">
        <f t="shared" si="10"/>
        <v>44.1269157101981</v>
      </c>
      <c r="L71" s="14">
        <f t="shared" si="11"/>
        <v>90.0269157101982</v>
      </c>
    </row>
    <row r="72" spans="1:12">
      <c r="A72" s="6">
        <v>69</v>
      </c>
      <c r="B72" s="8" t="s">
        <v>82</v>
      </c>
      <c r="C72" s="9">
        <v>94.4</v>
      </c>
      <c r="D72" s="9">
        <f t="shared" si="6"/>
        <v>18.88</v>
      </c>
      <c r="E72" s="9">
        <v>88.97</v>
      </c>
      <c r="F72" s="9">
        <f t="shared" si="7"/>
        <v>17.794</v>
      </c>
      <c r="G72" s="9">
        <v>60</v>
      </c>
      <c r="H72" s="9">
        <f t="shared" si="8"/>
        <v>6</v>
      </c>
      <c r="I72" s="9">
        <f t="shared" si="9"/>
        <v>42.674</v>
      </c>
      <c r="J72" s="14">
        <f>VLOOKUP(B72,[1]Sheet2!$A$2:$E$70,5,FALSE)</f>
        <v>94.1730435280339</v>
      </c>
      <c r="K72" s="15">
        <f t="shared" si="10"/>
        <v>47.086521764017</v>
      </c>
      <c r="L72" s="14">
        <f t="shared" si="11"/>
        <v>89.760521764017</v>
      </c>
    </row>
  </sheetData>
  <mergeCells count="1">
    <mergeCell ref="A2:L2"/>
  </mergeCells>
  <pageMargins left="0.511805555555556" right="0.275" top="0.865972222222222" bottom="0.66875" header="0.5" footer="0.275"/>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自评修正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ZYD</dc:creator>
  <cp:lastModifiedBy>何雪琴</cp:lastModifiedBy>
  <dcterms:created xsi:type="dcterms:W3CDTF">2023-08-24T15:59:00Z</dcterms:created>
  <dcterms:modified xsi:type="dcterms:W3CDTF">2023-08-24T17:49:16Z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FC533C5ADE9E4730906EC409AC75BDA1_11</vt:lpwstr>
  </property>
  <property fmtid="{D5CDD505-2E9C-101B-9397-08002B2CF9AE}" pid="3" name="KSOProductBuildVer">
    <vt:lpwstr>2052-11.8.2.10125</vt:lpwstr>
  </property>
</Properties>
</file>