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<sst xmlns="http://schemas.openxmlformats.org/spreadsheetml/2006/main" count="1224" uniqueCount="406">
  <si>
    <t>四川省交通运输厅航务管理局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</si>
  <si>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</si>
  <si>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</si>
  <si>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</si>
  <si>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</si>
  <si>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</si>
  <si>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</si>
  <si>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</si>
  <si>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</si>
  <si>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</si>
  <si>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</si>
  <si>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</si>
  <si>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</si>
  <si>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</si>
  <si>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</si>
  <si>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</si>
  <si>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</si>
  <si>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</si>
  <si>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</si>
  <si>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</si>
  <si>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</si>
  <si>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</si>
  <si>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</si>
  <si>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</si>
  <si>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</si>
  <si>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</si>
  <si>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</si>
  <si>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</si>
  <si>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</si>
  <si>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</si>
  <si>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</si>
  <si>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</si>
  <si>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</si>
  <si>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</si>
  <si>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</si>
  <si>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</si>
  <si>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</si>
  <si>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</si>
  <si>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</si>
  <si>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</si>
  <si>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</si>
  <si>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</si>
  <si>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</si>
  <si>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</si>
  <si>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</si>
  <si>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</si>
  <si>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</si>
  <si>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</si>
  <si>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</si>
  <si>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</si>
  <si>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</si>
  <si>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</si>
  <si>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</si>
  <si>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</si>
  <si>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</si>
  <si>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</si>
  <si>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</si>
  <si>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</si>
  <si>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</si>
  <si>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</si>
  <si>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</si>
  <si>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</si>
  <si>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</si>
  <si>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</si>
  <si>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</si>
  <si>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</si>
  <si>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</si>
  <si>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</si>
  <si>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</si>
  <si>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</si>
  <si>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</si>
  <si>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</si>
  <si>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</si>
  <si>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</si>
  <si>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</si>
  <si>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</si>
  <si>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</si>
  <si>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</si>
  <si>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</si>
  <si>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</si>
  <si>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</si>
  <si>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</si>
  <si>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</si>
  <si>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</si>
  <si>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</si>
  <si>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317907</t>
  </si>
  <si>
    <t>培训支出</t>
  </si>
  <si>
    <t>208</t>
  </si>
  <si>
    <t>05</t>
  </si>
  <si>
    <t>01</t>
  </si>
  <si>
    <t>行政单位离退休</t>
  </si>
  <si>
    <t>02</t>
  </si>
  <si>
    <t>事业单位离退休</t>
  </si>
  <si>
    <t>机关事业单位基本养老保险缴费支出</t>
  </si>
  <si>
    <t>210</t>
  </si>
  <si>
    <t>11</t>
  </si>
  <si>
    <t>行政单位医疗</t>
  </si>
  <si>
    <t>公务员医疗补助</t>
  </si>
  <si>
    <t>214</t>
  </si>
  <si>
    <t>行政运行</t>
  </si>
  <si>
    <t>27</t>
  </si>
  <si>
    <t>船舶检验</t>
  </si>
  <si>
    <t>31</t>
  </si>
  <si>
    <t>海事管理</t>
  </si>
  <si>
    <t>99</t>
  </si>
  <si>
    <t>其他公路水路运输支出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</si>
  <si>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</si>
  <si>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</si>
  <si>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</si>
  <si>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</si>
  <si>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</si>
  <si>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</si>
  <si>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</si>
  <si>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</si>
  <si>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</si>
  <si>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</si>
  <si>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</si>
  <si>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</si>
  <si>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</si>
  <si>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</si>
  <si>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</si>
  <si>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</si>
  <si>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</si>
  <si>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</si>
  <si>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</si>
  <si>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</si>
  <si>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</si>
  <si>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</si>
  <si>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</si>
  <si>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</si>
  <si>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</si>
  <si>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</si>
  <si>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</si>
  <si>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</si>
  <si>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</si>
  <si>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</si>
  <si>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</si>
  <si>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</si>
  <si>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</si>
  <si>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</si>
  <si>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</si>
  <si>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</si>
  <si>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</si>
  <si>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</si>
  <si>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</si>
  <si>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</si>
  <si>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</si>
  <si>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</si>
  <si>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</si>
  <si>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</si>
  <si>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</si>
  <si>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</si>
  <si>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</si>
  <si>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</si>
  <si>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</si>
  <si>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</si>
  <si>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</si>
  <si>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</si>
  <si>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</si>
  <si>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</si>
  <si>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</si>
  <si>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</si>
  <si>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</si>
  <si>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</si>
  <si>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</si>
  <si>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</si>
  <si>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</si>
  <si>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</si>
  <si>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</si>
  <si>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</si>
  <si>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</si>
  <si>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</si>
  <si>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</si>
  <si>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</si>
  <si>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</si>
  <si>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</si>
  <si>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</si>
  <si>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</si>
  <si>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</si>
  <si>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</si>
  <si>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</si>
  <si>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</si>
  <si>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</si>
  <si>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</si>
  <si>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</si>
  <si>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</si>
  <si>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</si>
  <si>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</si>
  <si>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</si>
  <si>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</si>
  <si>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</si>
  <si>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</si>
  <si>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</si>
  <si>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</si>
  <si>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</si>
  <si>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</si>
  <si>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</si>
  <si>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</si>
  <si>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</si>
  <si>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</si>
  <si>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</si>
  <si>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</si>
  <si>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</si>
  <si>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</si>
  <si>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</si>
  <si>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</si>
  <si>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</si>
  <si>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</si>
  <si>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</si>
  <si>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</si>
  <si>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</si>
  <si>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</si>
  <si>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</si>
  <si>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</si>
  <si>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</si>
  <si>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</si>
  <si>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</si>
  <si>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</si>
  <si>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</si>
  <si>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</si>
  <si>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</si>
  <si>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</si>
  <si>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</si>
  <si>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</si>
  <si>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</si>
  <si>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</si>
  <si>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</si>
  <si>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</si>
  <si>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</si>
  <si>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</si>
  <si>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</si>
  <si>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</si>
  <si>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</si>
  <si>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</si>
  <si>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</si>
  <si>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</si>
  <si>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</si>
  <si>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</si>
  <si>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</si>
  <si>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</si>
  <si>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</si>
  <si>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</si>
  <si>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</si>
  <si>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</si>
  <si>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</si>
  <si>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</si>
  <si>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</si>
  <si>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</si>
  <si>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</si>
  <si>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</si>
  <si>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</si>
  <si>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</si>
  <si>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</si>
  <si>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</si>
  <si>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</si>
  <si>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</si>
  <si>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</si>
  <si>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</si>
  <si>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</si>
  <si>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</si>
  <si>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</si>
  <si>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</si>
  <si>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</si>
  <si>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</si>
  <si>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</si>
  <si>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</si>
  <si>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</si>
  <si>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</si>
  <si>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</si>
  <si>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</si>
  <si>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</si>
  <si>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</si>
  <si>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</si>
  <si>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</si>
  <si>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</si>
  <si>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</si>
  <si>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</si>
  <si>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</si>
  <si>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</si>
  <si>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</si>
  <si>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</si>
  <si>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</si>
  <si>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</si>
  <si>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</si>
  <si>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</si>
  <si>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</si>
  <si>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</si>
  <si>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</si>
  <si>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</si>
  <si>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</si>
  <si>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</si>
  <si>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</si>
  <si>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</si>
  <si>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</si>
  <si>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</si>
  <si>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</si>
  <si>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</si>
  <si>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</si>
  <si>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</si>
  <si>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</si>
  <si>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</si>
  <si>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</si>
  <si>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</si>
  <si>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</si>
  <si>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</si>
  <si>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</si>
  <si>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</si>
  <si>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交通运输支出</t>
  </si>
  <si>
    <t xml:space="preserve">  公路水路运输</t>
  </si>
  <si>
    <t xml:space="preserve">    行政运行</t>
  </si>
  <si>
    <t xml:space="preserve">    船舶检验</t>
  </si>
  <si>
    <t xml:space="preserve">    海事管理</t>
  </si>
  <si>
    <t xml:space="preserve">    其他公路水路运输支出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</si>
  <si>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</si>
  <si>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</si>
  <si>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</si>
  <si>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</si>
  <si>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</si>
  <si>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</si>
  <si>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</si>
  <si>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</si>
  <si>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</si>
  <si>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</si>
  <si>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</si>
  <si>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</si>
  <si>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</si>
  <si>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</si>
  <si>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</si>
  <si>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</si>
  <si>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</si>
  <si>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</si>
  <si>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</si>
  <si>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</si>
  <si>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</si>
  <si>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</si>
  <si>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</si>
  <si>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</si>
  <si>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</si>
  <si>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</si>
  <si>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</si>
  <si>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</si>
  <si>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</si>
  <si>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</si>
  <si>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</si>
  <si>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</si>
  <si>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</si>
  <si>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</si>
  <si>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</si>
  <si>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</si>
  <si>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</si>
  <si>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</si>
  <si>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</si>
  <si>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</si>
  <si>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</si>
  <si>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</si>
  <si>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</si>
  <si>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</si>
  <si>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</si>
  <si>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</si>
  <si>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</si>
  <si>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</si>
  <si>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船舶检验专项工作经费</t>
  </si>
  <si>
    <t xml:space="preserve">  《内河交通安全管理关键问题》课题研究-共管</t>
  </si>
  <si>
    <t xml:space="preserve">  船型标准化设计专项经费</t>
  </si>
  <si>
    <t xml:space="preserve">  海事“革命化、正规化、现代化”三化建设专项经费</t>
  </si>
  <si>
    <t xml:space="preserve">  行业精神文明建设专项</t>
  </si>
  <si>
    <t xml:space="preserve">  监察审计专项经费</t>
  </si>
  <si>
    <t xml:space="preserve">  节能减排工作经费</t>
  </si>
  <si>
    <t xml:space="preserve">  离退休人员保障经费</t>
  </si>
  <si>
    <t xml:space="preserve">  内河航运史志编写专项经费</t>
  </si>
  <si>
    <t xml:space="preserve">  全省水上交通应急救援专项经费</t>
  </si>
  <si>
    <t xml:space="preserve">  设备购置费</t>
  </si>
  <si>
    <t xml:space="preserve">  水路交通立法专项经费</t>
  </si>
  <si>
    <t xml:space="preserve">  水上交通安全监督管理专项经费</t>
  </si>
  <si>
    <t xml:space="preserve">  水上交通行业科研专项经费</t>
  </si>
  <si>
    <t xml:space="preserve">  水上交通运输发展及环保宣传专项经费</t>
  </si>
  <si>
    <t xml:space="preserve">  水运工程监管专项经费</t>
  </si>
  <si>
    <t xml:space="preserve">  水运工程检测费</t>
  </si>
  <si>
    <t xml:space="preserve">  水运前期专项经费</t>
  </si>
  <si>
    <t xml:space="preserve">  未改制单位的基本保障经费</t>
  </si>
  <si>
    <t xml:space="preserve">  信息化建设及运行维护费</t>
  </si>
  <si>
    <t xml:space="preserve">  信息化建设及运行维护经费（A类）-共管</t>
  </si>
  <si>
    <t xml:space="preserve">  运输发展及港口监管专项经费</t>
  </si>
  <si>
    <t xml:space="preserve">  灾后重建项目前期工作经费</t>
  </si>
  <si>
    <t xml:space="preserve">  职工工作用餐保障经费</t>
  </si>
  <si>
    <t xml:space="preserve">  职业病防治专项经费</t>
  </si>
  <si>
    <t xml:space="preserve">  成渝两地双城经济圈航运网互联互通战略协同研究-共管</t>
  </si>
  <si>
    <t xml:space="preserve">  金沙江下游航运发展规划环境影响评价-共管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</si>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</sst>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4" applyNumberFormat="0" applyAlignment="0" applyProtection="0"/>
    <xf numFmtId="0" fontId="29" fillId="5" borderId="0" applyNumberFormat="0" applyBorder="0" applyAlignment="0" applyProtection="0"/>
    <xf numFmtId="0" fontId="20" fillId="0" borderId="5" applyNumberFormat="0" applyFill="0" applyAlignment="0" applyProtection="0"/>
    <xf numFmtId="0" fontId="29" fillId="5" borderId="0" applyNumberFormat="0" applyBorder="0" applyAlignment="0" applyProtection="0"/>
    <xf numFmtId="0" fontId="27" fillId="6" borderId="6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4" fillId="0" borderId="1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4" borderId="4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" borderId="4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3" fillId="29" borderId="0" applyNumberFormat="0" applyBorder="0" applyAlignment="0" applyProtection="0"/>
    <xf numFmtId="0" fontId="12" fillId="12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5" fillId="2" borderId="0" applyNumberFormat="0" applyBorder="0" applyAlignment="0" applyProtection="0"/>
    <xf numFmtId="0" fontId="13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7" fillId="6" borderId="6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9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6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33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48" fillId="0" borderId="16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9" borderId="0" applyNumberFormat="0" applyBorder="0" applyAlignment="0" applyProtection="0"/>
    <xf numFmtId="0" fontId="16" fillId="0" borderId="2" applyNumberFormat="0" applyFill="0" applyAlignment="0" applyProtection="0"/>
    <xf numFmtId="0" fontId="33" fillId="40" borderId="0" applyNumberFormat="0" applyBorder="0" applyAlignment="0" applyProtection="0"/>
    <xf numFmtId="0" fontId="21" fillId="3" borderId="0" applyNumberFormat="0" applyBorder="0" applyAlignment="0" applyProtection="0"/>
    <xf numFmtId="177" fontId="0" fillId="0" borderId="0" applyFont="0" applyFill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26" fillId="0" borderId="3" applyNumberFormat="0" applyFill="0" applyAlignment="0" applyProtection="0"/>
    <xf numFmtId="0" fontId="33" fillId="43" borderId="0" applyNumberFormat="0" applyBorder="0" applyAlignment="0" applyProtection="0"/>
    <xf numFmtId="0" fontId="13" fillId="7" borderId="0" applyNumberFormat="0" applyBorder="0" applyAlignment="0" applyProtection="0"/>
    <xf numFmtId="0" fontId="33" fillId="44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20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33" fillId="45" borderId="0" applyNumberFormat="0" applyBorder="0" applyAlignment="0" applyProtection="0"/>
    <xf numFmtId="0" fontId="0" fillId="22" borderId="8" applyNumberFormat="0" applyFont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4" fillId="4" borderId="7" applyNumberFormat="0" applyAlignment="0" applyProtection="0"/>
    <xf numFmtId="0" fontId="15" fillId="2" borderId="4" applyNumberFormat="0" applyAlignment="0" applyProtection="0"/>
    <xf numFmtId="0" fontId="12" fillId="31" borderId="0" applyNumberFormat="0" applyBorder="0" applyAlignment="0" applyProtection="0"/>
    <xf numFmtId="0" fontId="13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32" fillId="4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388</v>
      </c>
    </row>
    <row r="2" spans="1:8" ht="25.5" customHeight="1">
      <c r="A2" s="3" t="s">
        <v>389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390</v>
      </c>
      <c r="B4" s="30" t="s">
        <v>391</v>
      </c>
      <c r="C4" s="19" t="s">
        <v>392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236</v>
      </c>
      <c r="E5" s="44" t="s">
        <v>393</v>
      </c>
      <c r="F5" s="45"/>
      <c r="G5" s="46"/>
      <c r="H5" s="47" t="s">
        <v>241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394</v>
      </c>
      <c r="G6" s="41" t="s">
        <v>395</v>
      </c>
      <c r="H6" s="42"/>
    </row>
    <row r="7" spans="1:8" ht="19.5" customHeight="1">
      <c r="A7" s="14" t="s">
        <v>85</v>
      </c>
      <c r="B7" s="33" t="s">
        <v>0</v>
      </c>
      <c r="C7" s="26">
        <f>SUM(D7,F7:H7)</f>
        <v>112.4</v>
      </c>
      <c r="D7" s="34">
        <v>0</v>
      </c>
      <c r="E7" s="34">
        <f>SUM(F7:G7)</f>
        <v>109.4</v>
      </c>
      <c r="F7" s="34">
        <v>0</v>
      </c>
      <c r="G7" s="25">
        <v>109.4</v>
      </c>
      <c r="H7" s="43">
        <v>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396</v>
      </c>
    </row>
    <row r="2" spans="1:8" ht="19.5" customHeight="1">
      <c r="A2" s="3" t="s">
        <v>397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398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399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115</v>
      </c>
      <c r="F5" s="21" t="s">
        <v>59</v>
      </c>
      <c r="G5" s="21" t="s">
        <v>111</v>
      </c>
      <c r="H5" s="19" t="s">
        <v>112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400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1" sqref="B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401</v>
      </c>
    </row>
    <row r="2" spans="1:8" ht="25.5" customHeight="1">
      <c r="A2" s="3" t="s">
        <v>402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390</v>
      </c>
      <c r="B4" s="30" t="s">
        <v>391</v>
      </c>
      <c r="C4" s="19" t="s">
        <v>392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59</v>
      </c>
      <c r="D5" s="20" t="s">
        <v>236</v>
      </c>
      <c r="E5" s="36" t="s">
        <v>393</v>
      </c>
      <c r="F5" s="37"/>
      <c r="G5" s="37"/>
      <c r="H5" s="38" t="s">
        <v>241</v>
      </c>
    </row>
    <row r="6" spans="1:8" ht="33.75" customHeight="1">
      <c r="A6" s="22"/>
      <c r="B6" s="22"/>
      <c r="C6" s="32"/>
      <c r="D6" s="23"/>
      <c r="E6" s="39" t="s">
        <v>74</v>
      </c>
      <c r="F6" s="40" t="s">
        <v>394</v>
      </c>
      <c r="G6" s="41" t="s">
        <v>395</v>
      </c>
      <c r="H6" s="42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3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3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3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3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3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3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3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3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3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3" t="s">
        <v>38</v>
      </c>
    </row>
    <row r="17" ht="11.25">
      <c r="A17" t="s">
        <v>400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403</v>
      </c>
    </row>
    <row r="2" spans="1:8" ht="19.5" customHeight="1">
      <c r="A2" s="3" t="s">
        <v>404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405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115</v>
      </c>
      <c r="F5" s="21" t="s">
        <v>59</v>
      </c>
      <c r="G5" s="21" t="s">
        <v>111</v>
      </c>
      <c r="H5" s="19" t="s">
        <v>112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400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3" sqref="B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7" t="s">
        <v>0</v>
      </c>
      <c r="B3" s="88"/>
      <c r="C3" s="27"/>
      <c r="D3" s="17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3" t="s">
        <v>10</v>
      </c>
      <c r="B6" s="142">
        <v>2948.73</v>
      </c>
      <c r="C6" s="103" t="s">
        <v>11</v>
      </c>
      <c r="D6" s="142">
        <v>0</v>
      </c>
    </row>
    <row r="7" spans="1:4" ht="19.5" customHeight="1">
      <c r="A7" s="103" t="s">
        <v>12</v>
      </c>
      <c r="B7" s="95">
        <v>0</v>
      </c>
      <c r="C7" s="103" t="s">
        <v>13</v>
      </c>
      <c r="D7" s="142">
        <v>0</v>
      </c>
    </row>
    <row r="8" spans="1:4" ht="19.5" customHeight="1">
      <c r="A8" s="94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3" t="s">
        <v>16</v>
      </c>
      <c r="B9" s="134">
        <v>0</v>
      </c>
      <c r="C9" s="103" t="s">
        <v>17</v>
      </c>
      <c r="D9" s="142">
        <v>0</v>
      </c>
    </row>
    <row r="10" spans="1:4" ht="19.5" customHeight="1">
      <c r="A10" s="103" t="s">
        <v>18</v>
      </c>
      <c r="B10" s="142">
        <v>0</v>
      </c>
      <c r="C10" s="103" t="s">
        <v>19</v>
      </c>
      <c r="D10" s="142">
        <v>49.6</v>
      </c>
    </row>
    <row r="11" spans="1:4" ht="19.5" customHeight="1">
      <c r="A11" s="103" t="s">
        <v>20</v>
      </c>
      <c r="B11" s="142">
        <v>48</v>
      </c>
      <c r="C11" s="103" t="s">
        <v>21</v>
      </c>
      <c r="D11" s="142">
        <v>0</v>
      </c>
    </row>
    <row r="12" spans="1:4" ht="19.5" customHeight="1">
      <c r="A12" s="103"/>
      <c r="B12" s="142"/>
      <c r="C12" s="103" t="s">
        <v>22</v>
      </c>
      <c r="D12" s="142">
        <v>0</v>
      </c>
    </row>
    <row r="13" spans="1:4" ht="19.5" customHeight="1">
      <c r="A13" s="97"/>
      <c r="B13" s="142"/>
      <c r="C13" s="103" t="s">
        <v>23</v>
      </c>
      <c r="D13" s="142">
        <v>147.88</v>
      </c>
    </row>
    <row r="14" spans="1:4" ht="19.5" customHeight="1">
      <c r="A14" s="97"/>
      <c r="B14" s="142"/>
      <c r="C14" s="103" t="s">
        <v>24</v>
      </c>
      <c r="D14" s="142">
        <v>0</v>
      </c>
    </row>
    <row r="15" spans="1:4" ht="19.5" customHeight="1">
      <c r="A15" s="97"/>
      <c r="B15" s="142"/>
      <c r="C15" s="103" t="s">
        <v>25</v>
      </c>
      <c r="D15" s="142">
        <v>106.07</v>
      </c>
    </row>
    <row r="16" spans="1:4" ht="19.5" customHeight="1">
      <c r="A16" s="97"/>
      <c r="B16" s="142"/>
      <c r="C16" s="103" t="s">
        <v>26</v>
      </c>
      <c r="D16" s="142">
        <v>0</v>
      </c>
    </row>
    <row r="17" spans="1:4" ht="19.5" customHeight="1">
      <c r="A17" s="97"/>
      <c r="B17" s="142"/>
      <c r="C17" s="103" t="s">
        <v>27</v>
      </c>
      <c r="D17" s="142">
        <v>0</v>
      </c>
    </row>
    <row r="18" spans="1:4" ht="19.5" customHeight="1">
      <c r="A18" s="97"/>
      <c r="B18" s="142"/>
      <c r="C18" s="103" t="s">
        <v>28</v>
      </c>
      <c r="D18" s="142">
        <v>0</v>
      </c>
    </row>
    <row r="19" spans="1:4" ht="19.5" customHeight="1">
      <c r="A19" s="97"/>
      <c r="B19" s="142"/>
      <c r="C19" s="103" t="s">
        <v>29</v>
      </c>
      <c r="D19" s="142">
        <v>2903.56</v>
      </c>
    </row>
    <row r="20" spans="1:4" ht="19.5" customHeight="1">
      <c r="A20" s="97"/>
      <c r="B20" s="142"/>
      <c r="C20" s="103" t="s">
        <v>30</v>
      </c>
      <c r="D20" s="142">
        <v>0</v>
      </c>
    </row>
    <row r="21" spans="1:4" ht="19.5" customHeight="1">
      <c r="A21" s="97"/>
      <c r="B21" s="142"/>
      <c r="C21" s="103" t="s">
        <v>31</v>
      </c>
      <c r="D21" s="142">
        <v>0</v>
      </c>
    </row>
    <row r="22" spans="1:4" ht="19.5" customHeight="1">
      <c r="A22" s="97"/>
      <c r="B22" s="142"/>
      <c r="C22" s="103" t="s">
        <v>32</v>
      </c>
      <c r="D22" s="142">
        <v>0</v>
      </c>
    </row>
    <row r="23" spans="1:4" ht="19.5" customHeight="1">
      <c r="A23" s="97"/>
      <c r="B23" s="142"/>
      <c r="C23" s="103" t="s">
        <v>33</v>
      </c>
      <c r="D23" s="142">
        <v>0</v>
      </c>
    </row>
    <row r="24" spans="1:4" ht="19.5" customHeight="1">
      <c r="A24" s="97"/>
      <c r="B24" s="142"/>
      <c r="C24" s="103" t="s">
        <v>34</v>
      </c>
      <c r="D24" s="142">
        <v>0</v>
      </c>
    </row>
    <row r="25" spans="1:4" ht="19.5" customHeight="1">
      <c r="A25" s="97"/>
      <c r="B25" s="142"/>
      <c r="C25" s="103" t="s">
        <v>35</v>
      </c>
      <c r="D25" s="142">
        <v>163.43</v>
      </c>
    </row>
    <row r="26" spans="1:4" ht="19.5" customHeight="1">
      <c r="A26" s="103"/>
      <c r="B26" s="142"/>
      <c r="C26" s="103" t="s">
        <v>36</v>
      </c>
      <c r="D26" s="142">
        <v>0</v>
      </c>
    </row>
    <row r="27" spans="1:4" ht="19.5" customHeight="1">
      <c r="A27" s="103"/>
      <c r="B27" s="142"/>
      <c r="C27" s="103" t="s">
        <v>37</v>
      </c>
      <c r="D27" s="142">
        <v>0</v>
      </c>
    </row>
    <row r="28" spans="1:4" ht="19.5" customHeight="1">
      <c r="A28" s="103" t="s">
        <v>38</v>
      </c>
      <c r="B28" s="142"/>
      <c r="C28" s="103" t="s">
        <v>39</v>
      </c>
      <c r="D28" s="142">
        <v>0</v>
      </c>
    </row>
    <row r="29" spans="1:4" ht="19.5" customHeight="1">
      <c r="A29" s="103"/>
      <c r="B29" s="142"/>
      <c r="C29" s="103" t="s">
        <v>40</v>
      </c>
      <c r="D29" s="142">
        <v>0</v>
      </c>
    </row>
    <row r="30" spans="1:4" ht="19.5" customHeight="1">
      <c r="A30" s="107"/>
      <c r="B30" s="95"/>
      <c r="C30" s="107" t="s">
        <v>41</v>
      </c>
      <c r="D30" s="95">
        <v>0</v>
      </c>
    </row>
    <row r="31" spans="1:4" ht="19.5" customHeight="1">
      <c r="A31" s="110"/>
      <c r="B31" s="111"/>
      <c r="C31" s="110" t="s">
        <v>42</v>
      </c>
      <c r="D31" s="111">
        <v>0</v>
      </c>
    </row>
    <row r="32" spans="1:4" ht="19.5" customHeight="1">
      <c r="A32" s="110"/>
      <c r="B32" s="111"/>
      <c r="C32" s="110" t="s">
        <v>43</v>
      </c>
      <c r="D32" s="111">
        <v>0</v>
      </c>
    </row>
    <row r="33" spans="1:4" ht="19.5" customHeight="1">
      <c r="A33" s="110"/>
      <c r="B33" s="111"/>
      <c r="C33" s="110" t="s">
        <v>44</v>
      </c>
      <c r="D33" s="111">
        <v>0</v>
      </c>
    </row>
    <row r="34" spans="1:4" ht="19.5" customHeight="1">
      <c r="A34" s="110"/>
      <c r="B34" s="111"/>
      <c r="C34" s="110" t="s">
        <v>45</v>
      </c>
      <c r="D34" s="111">
        <v>0</v>
      </c>
    </row>
    <row r="35" spans="1:4" ht="19.5" customHeight="1">
      <c r="A35" s="110"/>
      <c r="B35" s="111"/>
      <c r="C35" s="110" t="s">
        <v>46</v>
      </c>
      <c r="D35" s="111">
        <v>0</v>
      </c>
    </row>
    <row r="36" spans="1:4" ht="19.5" customHeight="1">
      <c r="A36" s="110"/>
      <c r="B36" s="111"/>
      <c r="C36" s="110"/>
      <c r="D36" s="114"/>
    </row>
    <row r="37" spans="1:4" ht="19.5" customHeight="1">
      <c r="A37" s="113" t="s">
        <v>47</v>
      </c>
      <c r="B37" s="114">
        <f>SUM(B6:B34)</f>
        <v>2996.73</v>
      </c>
      <c r="C37" s="113" t="s">
        <v>48</v>
      </c>
      <c r="D37" s="114">
        <f>SUM(D6:D35)</f>
        <v>3370.5399999999995</v>
      </c>
    </row>
    <row r="38" spans="1:4" ht="19.5" customHeight="1">
      <c r="A38" s="110" t="s">
        <v>49</v>
      </c>
      <c r="B38" s="111">
        <v>0</v>
      </c>
      <c r="C38" s="110" t="s">
        <v>50</v>
      </c>
      <c r="D38" s="111">
        <v>0</v>
      </c>
    </row>
    <row r="39" spans="1:4" ht="19.5" customHeight="1">
      <c r="A39" s="110" t="s">
        <v>51</v>
      </c>
      <c r="B39" s="111">
        <v>373.81</v>
      </c>
      <c r="C39" s="110" t="s">
        <v>52</v>
      </c>
      <c r="D39" s="111">
        <v>0</v>
      </c>
    </row>
    <row r="40" spans="1:4" ht="19.5" customHeight="1">
      <c r="A40" s="110"/>
      <c r="B40" s="111"/>
      <c r="C40" s="110" t="s">
        <v>53</v>
      </c>
      <c r="D40" s="111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3370.54</v>
      </c>
      <c r="C42" s="147" t="s">
        <v>55</v>
      </c>
      <c r="D42" s="149">
        <f>SUM(D37,D38,D40)</f>
        <v>3370.5399999999995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39305555555555555" bottom="0.3145833333333333" header="0.5118055555555555" footer="0.275"/>
  <pageSetup errors="blank" fitToHeight="0" horizontalDpi="600" verticalDpi="600" orientation="landscape" paperSize="9" scale="6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5.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5"/>
      <c r="K3" s="75"/>
      <c r="L3" s="75"/>
      <c r="M3" s="75"/>
      <c r="N3" s="75"/>
      <c r="O3" s="75"/>
      <c r="P3" s="75"/>
      <c r="Q3" s="75"/>
      <c r="R3" s="75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37" t="s">
        <v>65</v>
      </c>
      <c r="N4" s="71" t="s">
        <v>66</v>
      </c>
      <c r="O4" s="72"/>
      <c r="P4" s="72"/>
      <c r="Q4" s="72"/>
      <c r="R4" s="73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5" t="s">
        <v>72</v>
      </c>
      <c r="L5" s="21" t="s">
        <v>73</v>
      </c>
      <c r="M5" s="138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6"/>
      <c r="L6" s="23"/>
      <c r="M6" s="139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3370.54</v>
      </c>
      <c r="G7" s="34">
        <v>373.81</v>
      </c>
      <c r="H7" s="34">
        <v>2948.73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9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48</v>
      </c>
      <c r="T7" s="2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34">
        <v>49.6</v>
      </c>
      <c r="G8" s="34">
        <v>0</v>
      </c>
      <c r="H8" s="34">
        <v>49.6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87</v>
      </c>
      <c r="B9" s="14" t="s">
        <v>88</v>
      </c>
      <c r="C9" s="14" t="s">
        <v>89</v>
      </c>
      <c r="D9" s="14" t="s">
        <v>85</v>
      </c>
      <c r="E9" s="14" t="s">
        <v>90</v>
      </c>
      <c r="F9" s="34">
        <v>4.8</v>
      </c>
      <c r="G9" s="34">
        <v>0</v>
      </c>
      <c r="H9" s="34">
        <v>4.8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87</v>
      </c>
      <c r="B10" s="14" t="s">
        <v>88</v>
      </c>
      <c r="C10" s="14" t="s">
        <v>91</v>
      </c>
      <c r="D10" s="14" t="s">
        <v>85</v>
      </c>
      <c r="E10" s="14" t="s">
        <v>92</v>
      </c>
      <c r="F10" s="34">
        <v>47.85</v>
      </c>
      <c r="G10" s="34">
        <v>0</v>
      </c>
      <c r="H10" s="34">
        <v>47.85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87</v>
      </c>
      <c r="B11" s="14" t="s">
        <v>88</v>
      </c>
      <c r="C11" s="14" t="s">
        <v>88</v>
      </c>
      <c r="D11" s="14" t="s">
        <v>85</v>
      </c>
      <c r="E11" s="14" t="s">
        <v>93</v>
      </c>
      <c r="F11" s="34">
        <v>95.23</v>
      </c>
      <c r="G11" s="34">
        <v>0</v>
      </c>
      <c r="H11" s="34">
        <v>95.23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94</v>
      </c>
      <c r="B12" s="14" t="s">
        <v>95</v>
      </c>
      <c r="C12" s="14" t="s">
        <v>89</v>
      </c>
      <c r="D12" s="14" t="s">
        <v>85</v>
      </c>
      <c r="E12" s="14" t="s">
        <v>96</v>
      </c>
      <c r="F12" s="34">
        <v>79.39</v>
      </c>
      <c r="G12" s="34">
        <v>0</v>
      </c>
      <c r="H12" s="34">
        <v>79.39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94</v>
      </c>
      <c r="B13" s="14" t="s">
        <v>95</v>
      </c>
      <c r="C13" s="14" t="s">
        <v>84</v>
      </c>
      <c r="D13" s="14" t="s">
        <v>85</v>
      </c>
      <c r="E13" s="14" t="s">
        <v>97</v>
      </c>
      <c r="F13" s="34">
        <v>26.68</v>
      </c>
      <c r="G13" s="34">
        <v>0</v>
      </c>
      <c r="H13" s="34">
        <v>26.68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98</v>
      </c>
      <c r="B14" s="14" t="s">
        <v>89</v>
      </c>
      <c r="C14" s="14" t="s">
        <v>89</v>
      </c>
      <c r="D14" s="14" t="s">
        <v>85</v>
      </c>
      <c r="E14" s="14" t="s">
        <v>99</v>
      </c>
      <c r="F14" s="34">
        <v>805.42</v>
      </c>
      <c r="G14" s="34">
        <v>0</v>
      </c>
      <c r="H14" s="34">
        <v>805.42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98</v>
      </c>
      <c r="B15" s="14" t="s">
        <v>89</v>
      </c>
      <c r="C15" s="14" t="s">
        <v>100</v>
      </c>
      <c r="D15" s="14" t="s">
        <v>85</v>
      </c>
      <c r="E15" s="14" t="s">
        <v>101</v>
      </c>
      <c r="F15" s="34">
        <v>46</v>
      </c>
      <c r="G15" s="34">
        <v>0</v>
      </c>
      <c r="H15" s="34">
        <v>46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98</v>
      </c>
      <c r="B16" s="14" t="s">
        <v>89</v>
      </c>
      <c r="C16" s="14" t="s">
        <v>102</v>
      </c>
      <c r="D16" s="14" t="s">
        <v>85</v>
      </c>
      <c r="E16" s="14" t="s">
        <v>103</v>
      </c>
      <c r="F16" s="34">
        <v>1611.48</v>
      </c>
      <c r="G16" s="34">
        <v>118.15</v>
      </c>
      <c r="H16" s="34">
        <v>1445.33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48</v>
      </c>
      <c r="T16" s="25">
        <v>0</v>
      </c>
    </row>
    <row r="17" spans="1:20" ht="19.5" customHeight="1">
      <c r="A17" s="14" t="s">
        <v>98</v>
      </c>
      <c r="B17" s="14" t="s">
        <v>89</v>
      </c>
      <c r="C17" s="14" t="s">
        <v>104</v>
      </c>
      <c r="D17" s="14" t="s">
        <v>85</v>
      </c>
      <c r="E17" s="14" t="s">
        <v>105</v>
      </c>
      <c r="F17" s="34">
        <v>440.66</v>
      </c>
      <c r="G17" s="34">
        <v>255.66</v>
      </c>
      <c r="H17" s="34">
        <v>185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106</v>
      </c>
      <c r="B18" s="14" t="s">
        <v>91</v>
      </c>
      <c r="C18" s="14" t="s">
        <v>89</v>
      </c>
      <c r="D18" s="14" t="s">
        <v>85</v>
      </c>
      <c r="E18" s="14" t="s">
        <v>107</v>
      </c>
      <c r="F18" s="34">
        <v>101.34</v>
      </c>
      <c r="G18" s="34">
        <v>0</v>
      </c>
      <c r="H18" s="34">
        <v>101.34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106</v>
      </c>
      <c r="B19" s="14" t="s">
        <v>91</v>
      </c>
      <c r="C19" s="14" t="s">
        <v>84</v>
      </c>
      <c r="D19" s="14" t="s">
        <v>85</v>
      </c>
      <c r="E19" s="14" t="s">
        <v>108</v>
      </c>
      <c r="F19" s="34">
        <v>62.09</v>
      </c>
      <c r="G19" s="34">
        <v>0</v>
      </c>
      <c r="H19" s="34">
        <v>62.09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50694444444444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7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109</v>
      </c>
    </row>
    <row r="2" spans="1:10" ht="19.5" customHeight="1">
      <c r="A2" s="3" t="s">
        <v>110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7" t="s">
        <v>0</v>
      </c>
      <c r="B3" s="88"/>
      <c r="C3" s="88"/>
      <c r="D3" s="88"/>
      <c r="E3" s="88"/>
      <c r="F3" s="127"/>
      <c r="G3" s="127"/>
      <c r="H3" s="127"/>
      <c r="I3" s="127"/>
      <c r="J3" s="17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8" t="s">
        <v>59</v>
      </c>
      <c r="G4" s="129" t="s">
        <v>111</v>
      </c>
      <c r="H4" s="130" t="s">
        <v>112</v>
      </c>
      <c r="I4" s="130" t="s">
        <v>113</v>
      </c>
      <c r="J4" s="124" t="s">
        <v>114</v>
      </c>
    </row>
    <row r="5" spans="1:10" ht="19.5" customHeight="1">
      <c r="A5" s="89" t="s">
        <v>69</v>
      </c>
      <c r="B5" s="91"/>
      <c r="C5" s="90"/>
      <c r="D5" s="121" t="s">
        <v>70</v>
      </c>
      <c r="E5" s="131" t="s">
        <v>115</v>
      </c>
      <c r="F5" s="129"/>
      <c r="G5" s="129"/>
      <c r="H5" s="130"/>
      <c r="I5" s="130"/>
      <c r="J5" s="124"/>
    </row>
    <row r="6" spans="1:10" ht="15" customHeight="1">
      <c r="A6" s="122" t="s">
        <v>79</v>
      </c>
      <c r="B6" s="122" t="s">
        <v>80</v>
      </c>
      <c r="C6" s="123" t="s">
        <v>81</v>
      </c>
      <c r="D6" s="124"/>
      <c r="E6" s="132"/>
      <c r="F6" s="129"/>
      <c r="G6" s="129"/>
      <c r="H6" s="130"/>
      <c r="I6" s="130"/>
      <c r="J6" s="124"/>
    </row>
    <row r="7" spans="1:10" ht="19.5" customHeight="1">
      <c r="A7" s="125" t="s">
        <v>38</v>
      </c>
      <c r="B7" s="125" t="s">
        <v>38</v>
      </c>
      <c r="C7" s="125" t="s">
        <v>38</v>
      </c>
      <c r="D7" s="126" t="s">
        <v>38</v>
      </c>
      <c r="E7" s="126" t="s">
        <v>59</v>
      </c>
      <c r="F7" s="104">
        <f aca="true" t="shared" si="0" ref="F7:F19">SUM(G7:J7)</f>
        <v>3370.54</v>
      </c>
      <c r="G7" s="104">
        <v>1623.95</v>
      </c>
      <c r="H7" s="104">
        <v>1746.59</v>
      </c>
      <c r="I7" s="104">
        <v>0</v>
      </c>
      <c r="J7" s="134">
        <v>0</v>
      </c>
    </row>
    <row r="8" spans="1:10" ht="19.5" customHeight="1">
      <c r="A8" s="125" t="s">
        <v>82</v>
      </c>
      <c r="B8" s="125" t="s">
        <v>83</v>
      </c>
      <c r="C8" s="125" t="s">
        <v>84</v>
      </c>
      <c r="D8" s="126" t="s">
        <v>85</v>
      </c>
      <c r="E8" s="126" t="s">
        <v>86</v>
      </c>
      <c r="F8" s="104">
        <f t="shared" si="0"/>
        <v>49.6</v>
      </c>
      <c r="G8" s="104">
        <v>49.6</v>
      </c>
      <c r="H8" s="104">
        <v>0</v>
      </c>
      <c r="I8" s="104">
        <v>0</v>
      </c>
      <c r="J8" s="134">
        <v>0</v>
      </c>
    </row>
    <row r="9" spans="1:10" ht="19.5" customHeight="1">
      <c r="A9" s="125" t="s">
        <v>87</v>
      </c>
      <c r="B9" s="125" t="s">
        <v>88</v>
      </c>
      <c r="C9" s="125" t="s">
        <v>89</v>
      </c>
      <c r="D9" s="126" t="s">
        <v>85</v>
      </c>
      <c r="E9" s="126" t="s">
        <v>90</v>
      </c>
      <c r="F9" s="104">
        <f t="shared" si="0"/>
        <v>4.8</v>
      </c>
      <c r="G9" s="104">
        <v>4.8</v>
      </c>
      <c r="H9" s="104">
        <v>0</v>
      </c>
      <c r="I9" s="104">
        <v>0</v>
      </c>
      <c r="J9" s="134">
        <v>0</v>
      </c>
    </row>
    <row r="10" spans="1:10" ht="19.5" customHeight="1">
      <c r="A10" s="125" t="s">
        <v>87</v>
      </c>
      <c r="B10" s="125" t="s">
        <v>88</v>
      </c>
      <c r="C10" s="125" t="s">
        <v>91</v>
      </c>
      <c r="D10" s="126" t="s">
        <v>85</v>
      </c>
      <c r="E10" s="126" t="s">
        <v>92</v>
      </c>
      <c r="F10" s="104">
        <f t="shared" si="0"/>
        <v>47.85</v>
      </c>
      <c r="G10" s="104">
        <v>47.85</v>
      </c>
      <c r="H10" s="104">
        <v>0</v>
      </c>
      <c r="I10" s="104">
        <v>0</v>
      </c>
      <c r="J10" s="134">
        <v>0</v>
      </c>
    </row>
    <row r="11" spans="1:10" ht="19.5" customHeight="1">
      <c r="A11" s="125" t="s">
        <v>87</v>
      </c>
      <c r="B11" s="125" t="s">
        <v>88</v>
      </c>
      <c r="C11" s="125" t="s">
        <v>88</v>
      </c>
      <c r="D11" s="126" t="s">
        <v>85</v>
      </c>
      <c r="E11" s="126" t="s">
        <v>93</v>
      </c>
      <c r="F11" s="104">
        <f t="shared" si="0"/>
        <v>95.23</v>
      </c>
      <c r="G11" s="104">
        <v>95.23</v>
      </c>
      <c r="H11" s="104">
        <v>0</v>
      </c>
      <c r="I11" s="104">
        <v>0</v>
      </c>
      <c r="J11" s="134">
        <v>0</v>
      </c>
    </row>
    <row r="12" spans="1:10" ht="19.5" customHeight="1">
      <c r="A12" s="125" t="s">
        <v>94</v>
      </c>
      <c r="B12" s="125" t="s">
        <v>95</v>
      </c>
      <c r="C12" s="125" t="s">
        <v>89</v>
      </c>
      <c r="D12" s="126" t="s">
        <v>85</v>
      </c>
      <c r="E12" s="126" t="s">
        <v>96</v>
      </c>
      <c r="F12" s="104">
        <f t="shared" si="0"/>
        <v>79.39</v>
      </c>
      <c r="G12" s="104">
        <v>79.39</v>
      </c>
      <c r="H12" s="104">
        <v>0</v>
      </c>
      <c r="I12" s="104">
        <v>0</v>
      </c>
      <c r="J12" s="134">
        <v>0</v>
      </c>
    </row>
    <row r="13" spans="1:10" ht="19.5" customHeight="1">
      <c r="A13" s="125" t="s">
        <v>94</v>
      </c>
      <c r="B13" s="125" t="s">
        <v>95</v>
      </c>
      <c r="C13" s="125" t="s">
        <v>84</v>
      </c>
      <c r="D13" s="126" t="s">
        <v>85</v>
      </c>
      <c r="E13" s="126" t="s">
        <v>97</v>
      </c>
      <c r="F13" s="104">
        <f t="shared" si="0"/>
        <v>26.68</v>
      </c>
      <c r="G13" s="104">
        <v>26.68</v>
      </c>
      <c r="H13" s="104">
        <v>0</v>
      </c>
      <c r="I13" s="104">
        <v>0</v>
      </c>
      <c r="J13" s="134">
        <v>0</v>
      </c>
    </row>
    <row r="14" spans="1:10" ht="19.5" customHeight="1">
      <c r="A14" s="125" t="s">
        <v>98</v>
      </c>
      <c r="B14" s="125" t="s">
        <v>89</v>
      </c>
      <c r="C14" s="125" t="s">
        <v>89</v>
      </c>
      <c r="D14" s="126" t="s">
        <v>85</v>
      </c>
      <c r="E14" s="126" t="s">
        <v>99</v>
      </c>
      <c r="F14" s="104">
        <f t="shared" si="0"/>
        <v>805.42</v>
      </c>
      <c r="G14" s="104">
        <v>805.42</v>
      </c>
      <c r="H14" s="104">
        <v>0</v>
      </c>
      <c r="I14" s="104">
        <v>0</v>
      </c>
      <c r="J14" s="134">
        <v>0</v>
      </c>
    </row>
    <row r="15" spans="1:10" ht="19.5" customHeight="1">
      <c r="A15" s="125" t="s">
        <v>98</v>
      </c>
      <c r="B15" s="125" t="s">
        <v>89</v>
      </c>
      <c r="C15" s="125" t="s">
        <v>100</v>
      </c>
      <c r="D15" s="126" t="s">
        <v>85</v>
      </c>
      <c r="E15" s="126" t="s">
        <v>101</v>
      </c>
      <c r="F15" s="104">
        <f t="shared" si="0"/>
        <v>46</v>
      </c>
      <c r="G15" s="104">
        <v>0</v>
      </c>
      <c r="H15" s="104">
        <v>46</v>
      </c>
      <c r="I15" s="104">
        <v>0</v>
      </c>
      <c r="J15" s="134">
        <v>0</v>
      </c>
    </row>
    <row r="16" spans="1:10" ht="19.5" customHeight="1">
      <c r="A16" s="125" t="s">
        <v>98</v>
      </c>
      <c r="B16" s="125" t="s">
        <v>89</v>
      </c>
      <c r="C16" s="125" t="s">
        <v>102</v>
      </c>
      <c r="D16" s="126" t="s">
        <v>85</v>
      </c>
      <c r="E16" s="126" t="s">
        <v>103</v>
      </c>
      <c r="F16" s="104">
        <f t="shared" si="0"/>
        <v>1611.48</v>
      </c>
      <c r="G16" s="104">
        <v>351.55</v>
      </c>
      <c r="H16" s="104">
        <v>1259.93</v>
      </c>
      <c r="I16" s="104">
        <v>0</v>
      </c>
      <c r="J16" s="134">
        <v>0</v>
      </c>
    </row>
    <row r="17" spans="1:10" ht="19.5" customHeight="1">
      <c r="A17" s="125" t="s">
        <v>98</v>
      </c>
      <c r="B17" s="125" t="s">
        <v>89</v>
      </c>
      <c r="C17" s="125" t="s">
        <v>104</v>
      </c>
      <c r="D17" s="126" t="s">
        <v>85</v>
      </c>
      <c r="E17" s="126" t="s">
        <v>105</v>
      </c>
      <c r="F17" s="104">
        <f t="shared" si="0"/>
        <v>440.66</v>
      </c>
      <c r="G17" s="104">
        <v>0</v>
      </c>
      <c r="H17" s="104">
        <v>440.66</v>
      </c>
      <c r="I17" s="104">
        <v>0</v>
      </c>
      <c r="J17" s="134">
        <v>0</v>
      </c>
    </row>
    <row r="18" spans="1:10" ht="19.5" customHeight="1">
      <c r="A18" s="125" t="s">
        <v>106</v>
      </c>
      <c r="B18" s="125" t="s">
        <v>91</v>
      </c>
      <c r="C18" s="125" t="s">
        <v>89</v>
      </c>
      <c r="D18" s="126" t="s">
        <v>85</v>
      </c>
      <c r="E18" s="126" t="s">
        <v>107</v>
      </c>
      <c r="F18" s="104">
        <f t="shared" si="0"/>
        <v>101.34</v>
      </c>
      <c r="G18" s="104">
        <v>101.34</v>
      </c>
      <c r="H18" s="104">
        <v>0</v>
      </c>
      <c r="I18" s="104">
        <v>0</v>
      </c>
      <c r="J18" s="134">
        <v>0</v>
      </c>
    </row>
    <row r="19" spans="1:10" ht="19.5" customHeight="1">
      <c r="A19" s="125" t="s">
        <v>106</v>
      </c>
      <c r="B19" s="125" t="s">
        <v>91</v>
      </c>
      <c r="C19" s="125" t="s">
        <v>84</v>
      </c>
      <c r="D19" s="126" t="s">
        <v>85</v>
      </c>
      <c r="E19" s="126" t="s">
        <v>108</v>
      </c>
      <c r="F19" s="104">
        <f t="shared" si="0"/>
        <v>62.09</v>
      </c>
      <c r="G19" s="104">
        <v>62.09</v>
      </c>
      <c r="H19" s="104">
        <v>0</v>
      </c>
      <c r="I19" s="104">
        <v>0</v>
      </c>
      <c r="J19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17" t="s">
        <v>116</v>
      </c>
    </row>
    <row r="2" spans="1:8" ht="20.25" customHeight="1">
      <c r="A2" s="3" t="s">
        <v>117</v>
      </c>
      <c r="B2" s="3"/>
      <c r="C2" s="3"/>
      <c r="D2" s="3"/>
      <c r="E2" s="3"/>
      <c r="F2" s="3"/>
      <c r="G2" s="3"/>
      <c r="H2" s="3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17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118</v>
      </c>
      <c r="F5" s="116" t="s">
        <v>119</v>
      </c>
      <c r="G5" s="93" t="s">
        <v>120</v>
      </c>
      <c r="H5" s="116" t="s">
        <v>121</v>
      </c>
    </row>
    <row r="6" spans="1:8" ht="24" customHeight="1">
      <c r="A6" s="94" t="s">
        <v>122</v>
      </c>
      <c r="B6" s="95">
        <f>SUM(B7:B9)</f>
        <v>2948.73</v>
      </c>
      <c r="C6" s="96" t="s">
        <v>123</v>
      </c>
      <c r="D6" s="95">
        <f aca="true" t="shared" si="0" ref="D6:D36">SUM(E6:H6)</f>
        <v>3322.5399999999995</v>
      </c>
      <c r="E6" s="108">
        <f>SUM(E7:E36)</f>
        <v>3322.5399999999995</v>
      </c>
      <c r="F6" s="111">
        <f>SUM(F7:F36)</f>
        <v>0</v>
      </c>
      <c r="G6" s="111">
        <f>SUM(G7:G36)</f>
        <v>0</v>
      </c>
      <c r="H6" s="111">
        <f>SUM(H7:H36)</f>
        <v>0</v>
      </c>
    </row>
    <row r="7" spans="1:8" ht="24" customHeight="1">
      <c r="A7" s="94" t="s">
        <v>124</v>
      </c>
      <c r="B7" s="95">
        <v>2948.73</v>
      </c>
      <c r="C7" s="96" t="s">
        <v>125</v>
      </c>
      <c r="D7" s="95">
        <f t="shared" si="0"/>
        <v>0</v>
      </c>
      <c r="E7" s="108">
        <v>0</v>
      </c>
      <c r="F7" s="117">
        <v>0</v>
      </c>
      <c r="G7" s="117">
        <v>0</v>
      </c>
      <c r="H7" s="106">
        <v>0</v>
      </c>
    </row>
    <row r="8" spans="1:8" ht="24" customHeight="1">
      <c r="A8" s="94" t="s">
        <v>126</v>
      </c>
      <c r="B8" s="95">
        <v>0</v>
      </c>
      <c r="C8" s="96" t="s">
        <v>127</v>
      </c>
      <c r="D8" s="95">
        <f t="shared" si="0"/>
        <v>0</v>
      </c>
      <c r="E8" s="108">
        <v>0</v>
      </c>
      <c r="F8" s="108">
        <v>0</v>
      </c>
      <c r="G8" s="108">
        <v>0</v>
      </c>
      <c r="H8" s="95">
        <v>0</v>
      </c>
    </row>
    <row r="9" spans="1:8" ht="24" customHeight="1">
      <c r="A9" s="94" t="s">
        <v>128</v>
      </c>
      <c r="B9" s="95">
        <v>0</v>
      </c>
      <c r="C9" s="96" t="s">
        <v>129</v>
      </c>
      <c r="D9" s="95">
        <f t="shared" si="0"/>
        <v>0</v>
      </c>
      <c r="E9" s="108">
        <v>0</v>
      </c>
      <c r="F9" s="108">
        <v>0</v>
      </c>
      <c r="G9" s="108">
        <v>0</v>
      </c>
      <c r="H9" s="95">
        <v>0</v>
      </c>
    </row>
    <row r="10" spans="1:8" ht="24" customHeight="1">
      <c r="A10" s="94" t="s">
        <v>130</v>
      </c>
      <c r="B10" s="95">
        <f>SUM(B11:B14)</f>
        <v>373.81</v>
      </c>
      <c r="C10" s="96" t="s">
        <v>131</v>
      </c>
      <c r="D10" s="95">
        <f t="shared" si="0"/>
        <v>0</v>
      </c>
      <c r="E10" s="108">
        <v>0</v>
      </c>
      <c r="F10" s="108">
        <v>0</v>
      </c>
      <c r="G10" s="108">
        <v>0</v>
      </c>
      <c r="H10" s="95">
        <v>0</v>
      </c>
    </row>
    <row r="11" spans="1:8" ht="24" customHeight="1">
      <c r="A11" s="94" t="s">
        <v>124</v>
      </c>
      <c r="B11" s="95">
        <v>373.81</v>
      </c>
      <c r="C11" s="96" t="s">
        <v>132</v>
      </c>
      <c r="D11" s="95">
        <f t="shared" si="0"/>
        <v>49.6</v>
      </c>
      <c r="E11" s="108">
        <v>49.6</v>
      </c>
      <c r="F11" s="108">
        <v>0</v>
      </c>
      <c r="G11" s="108">
        <v>0</v>
      </c>
      <c r="H11" s="95">
        <v>0</v>
      </c>
    </row>
    <row r="12" spans="1:8" ht="24" customHeight="1">
      <c r="A12" s="94" t="s">
        <v>126</v>
      </c>
      <c r="B12" s="95">
        <v>0</v>
      </c>
      <c r="C12" s="96" t="s">
        <v>133</v>
      </c>
      <c r="D12" s="95">
        <f t="shared" si="0"/>
        <v>0</v>
      </c>
      <c r="E12" s="108">
        <v>0</v>
      </c>
      <c r="F12" s="108">
        <v>0</v>
      </c>
      <c r="G12" s="108">
        <v>0</v>
      </c>
      <c r="H12" s="95">
        <v>0</v>
      </c>
    </row>
    <row r="13" spans="1:8" ht="24" customHeight="1">
      <c r="A13" s="94" t="s">
        <v>128</v>
      </c>
      <c r="B13" s="95">
        <v>0</v>
      </c>
      <c r="C13" s="96" t="s">
        <v>134</v>
      </c>
      <c r="D13" s="95">
        <f t="shared" si="0"/>
        <v>0</v>
      </c>
      <c r="E13" s="108">
        <v>0</v>
      </c>
      <c r="F13" s="108">
        <v>0</v>
      </c>
      <c r="G13" s="108">
        <v>0</v>
      </c>
      <c r="H13" s="95">
        <v>0</v>
      </c>
    </row>
    <row r="14" spans="1:8" ht="24" customHeight="1">
      <c r="A14" s="94" t="s">
        <v>135</v>
      </c>
      <c r="B14" s="95">
        <v>0</v>
      </c>
      <c r="C14" s="96" t="s">
        <v>136</v>
      </c>
      <c r="D14" s="95">
        <f t="shared" si="0"/>
        <v>147.88</v>
      </c>
      <c r="E14" s="108">
        <v>147.88</v>
      </c>
      <c r="F14" s="108">
        <v>0</v>
      </c>
      <c r="G14" s="108">
        <v>0</v>
      </c>
      <c r="H14" s="95">
        <v>0</v>
      </c>
    </row>
    <row r="15" spans="1:8" ht="24" customHeight="1">
      <c r="A15" s="97"/>
      <c r="B15" s="95"/>
      <c r="C15" s="98" t="s">
        <v>137</v>
      </c>
      <c r="D15" s="95">
        <f t="shared" si="0"/>
        <v>0</v>
      </c>
      <c r="E15" s="108">
        <v>0</v>
      </c>
      <c r="F15" s="108">
        <v>0</v>
      </c>
      <c r="G15" s="108">
        <v>0</v>
      </c>
      <c r="H15" s="95">
        <v>0</v>
      </c>
    </row>
    <row r="16" spans="1:8" ht="24" customHeight="1">
      <c r="A16" s="97"/>
      <c r="B16" s="95"/>
      <c r="C16" s="98" t="s">
        <v>138</v>
      </c>
      <c r="D16" s="95">
        <f t="shared" si="0"/>
        <v>106.07</v>
      </c>
      <c r="E16" s="108">
        <v>106.07</v>
      </c>
      <c r="F16" s="108">
        <v>0</v>
      </c>
      <c r="G16" s="108">
        <v>0</v>
      </c>
      <c r="H16" s="95">
        <v>0</v>
      </c>
    </row>
    <row r="17" spans="1:8" ht="24" customHeight="1">
      <c r="A17" s="97"/>
      <c r="B17" s="95"/>
      <c r="C17" s="98" t="s">
        <v>139</v>
      </c>
      <c r="D17" s="95">
        <f t="shared" si="0"/>
        <v>0</v>
      </c>
      <c r="E17" s="108">
        <v>0</v>
      </c>
      <c r="F17" s="108">
        <v>0</v>
      </c>
      <c r="G17" s="108">
        <v>0</v>
      </c>
      <c r="H17" s="95">
        <v>0</v>
      </c>
    </row>
    <row r="18" spans="1:8" ht="24" customHeight="1">
      <c r="A18" s="97"/>
      <c r="B18" s="95"/>
      <c r="C18" s="98" t="s">
        <v>140</v>
      </c>
      <c r="D18" s="95">
        <f t="shared" si="0"/>
        <v>0</v>
      </c>
      <c r="E18" s="108">
        <v>0</v>
      </c>
      <c r="F18" s="108">
        <v>0</v>
      </c>
      <c r="G18" s="108">
        <v>0</v>
      </c>
      <c r="H18" s="95">
        <v>0</v>
      </c>
    </row>
    <row r="19" spans="1:8" ht="24" customHeight="1">
      <c r="A19" s="97"/>
      <c r="B19" s="95"/>
      <c r="C19" s="98" t="s">
        <v>141</v>
      </c>
      <c r="D19" s="95">
        <f t="shared" si="0"/>
        <v>0</v>
      </c>
      <c r="E19" s="108">
        <v>0</v>
      </c>
      <c r="F19" s="108">
        <v>0</v>
      </c>
      <c r="G19" s="108">
        <v>0</v>
      </c>
      <c r="H19" s="95">
        <v>0</v>
      </c>
    </row>
    <row r="20" spans="1:8" ht="24" customHeight="1">
      <c r="A20" s="97"/>
      <c r="B20" s="95"/>
      <c r="C20" s="98" t="s">
        <v>142</v>
      </c>
      <c r="D20" s="95">
        <f t="shared" si="0"/>
        <v>2855.56</v>
      </c>
      <c r="E20" s="108">
        <v>2855.56</v>
      </c>
      <c r="F20" s="108">
        <v>0</v>
      </c>
      <c r="G20" s="108">
        <v>0</v>
      </c>
      <c r="H20" s="95">
        <v>0</v>
      </c>
    </row>
    <row r="21" spans="1:8" ht="24" customHeight="1">
      <c r="A21" s="97"/>
      <c r="B21" s="95"/>
      <c r="C21" s="98" t="s">
        <v>143</v>
      </c>
      <c r="D21" s="95">
        <f t="shared" si="0"/>
        <v>0</v>
      </c>
      <c r="E21" s="108">
        <v>0</v>
      </c>
      <c r="F21" s="108">
        <v>0</v>
      </c>
      <c r="G21" s="108">
        <v>0</v>
      </c>
      <c r="H21" s="95">
        <v>0</v>
      </c>
    </row>
    <row r="22" spans="1:8" ht="24" customHeight="1">
      <c r="A22" s="97"/>
      <c r="B22" s="95"/>
      <c r="C22" s="98" t="s">
        <v>144</v>
      </c>
      <c r="D22" s="95">
        <f t="shared" si="0"/>
        <v>0</v>
      </c>
      <c r="E22" s="108">
        <v>0</v>
      </c>
      <c r="F22" s="108">
        <v>0</v>
      </c>
      <c r="G22" s="108">
        <v>0</v>
      </c>
      <c r="H22" s="95">
        <v>0</v>
      </c>
    </row>
    <row r="23" spans="1:8" ht="24" customHeight="1">
      <c r="A23" s="97"/>
      <c r="B23" s="95"/>
      <c r="C23" s="98" t="s">
        <v>145</v>
      </c>
      <c r="D23" s="95">
        <f t="shared" si="0"/>
        <v>0</v>
      </c>
      <c r="E23" s="108">
        <v>0</v>
      </c>
      <c r="F23" s="108">
        <v>0</v>
      </c>
      <c r="G23" s="108">
        <v>0</v>
      </c>
      <c r="H23" s="95">
        <v>0</v>
      </c>
    </row>
    <row r="24" spans="1:8" ht="24" customHeight="1">
      <c r="A24" s="97"/>
      <c r="B24" s="95"/>
      <c r="C24" s="99" t="s">
        <v>146</v>
      </c>
      <c r="D24" s="95">
        <f t="shared" si="0"/>
        <v>0</v>
      </c>
      <c r="E24" s="108">
        <v>0</v>
      </c>
      <c r="F24" s="108">
        <v>0</v>
      </c>
      <c r="G24" s="108">
        <v>0</v>
      </c>
      <c r="H24" s="95">
        <v>0</v>
      </c>
    </row>
    <row r="25" spans="1:8" ht="24" customHeight="1">
      <c r="A25" s="100"/>
      <c r="B25" s="101"/>
      <c r="C25" s="102" t="s">
        <v>147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94"/>
      <c r="B26" s="101"/>
      <c r="C26" s="102" t="s">
        <v>148</v>
      </c>
      <c r="D26" s="101">
        <f t="shared" si="0"/>
        <v>163.43</v>
      </c>
      <c r="E26" s="101">
        <v>163.43</v>
      </c>
      <c r="F26" s="101">
        <v>0</v>
      </c>
      <c r="G26" s="101">
        <v>0</v>
      </c>
      <c r="H26" s="101">
        <v>0</v>
      </c>
    </row>
    <row r="27" spans="1:8" ht="24" customHeight="1">
      <c r="A27" s="94"/>
      <c r="B27" s="101"/>
      <c r="C27" s="102" t="s">
        <v>149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94"/>
      <c r="B28" s="101"/>
      <c r="C28" s="102" t="s">
        <v>150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94"/>
      <c r="B29" s="101"/>
      <c r="C29" s="102" t="s">
        <v>151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3"/>
      <c r="B30" s="104"/>
      <c r="C30" s="105" t="s">
        <v>152</v>
      </c>
      <c r="D30" s="106">
        <f t="shared" si="0"/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24" customHeight="1">
      <c r="A31" s="107"/>
      <c r="B31" s="108"/>
      <c r="C31" s="109" t="s">
        <v>153</v>
      </c>
      <c r="D31" s="95">
        <f t="shared" si="0"/>
        <v>0</v>
      </c>
      <c r="E31" s="119">
        <v>0</v>
      </c>
      <c r="F31" s="119">
        <v>0</v>
      </c>
      <c r="G31" s="119">
        <v>0</v>
      </c>
      <c r="H31" s="119">
        <v>0</v>
      </c>
    </row>
    <row r="32" spans="1:8" ht="24" customHeight="1">
      <c r="A32" s="110"/>
      <c r="B32" s="111"/>
      <c r="C32" s="112" t="s">
        <v>154</v>
      </c>
      <c r="D32" s="111">
        <f t="shared" si="0"/>
        <v>0</v>
      </c>
      <c r="E32" s="111">
        <v>0</v>
      </c>
      <c r="F32" s="111">
        <v>0</v>
      </c>
      <c r="G32" s="111">
        <v>0</v>
      </c>
      <c r="H32" s="111">
        <v>0</v>
      </c>
    </row>
    <row r="33" spans="1:8" ht="24" customHeight="1">
      <c r="A33" s="110"/>
      <c r="B33" s="111"/>
      <c r="C33" s="112" t="s">
        <v>155</v>
      </c>
      <c r="D33" s="111">
        <f t="shared" si="0"/>
        <v>0</v>
      </c>
      <c r="E33" s="111">
        <v>0</v>
      </c>
      <c r="F33" s="111">
        <v>0</v>
      </c>
      <c r="G33" s="111">
        <v>0</v>
      </c>
      <c r="H33" s="111">
        <v>0</v>
      </c>
    </row>
    <row r="34" spans="1:8" ht="24" customHeight="1">
      <c r="A34" s="110"/>
      <c r="B34" s="111"/>
      <c r="C34" s="112" t="s">
        <v>156</v>
      </c>
      <c r="D34" s="111">
        <f t="shared" si="0"/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8" ht="24" customHeight="1">
      <c r="A35" s="110"/>
      <c r="B35" s="111"/>
      <c r="C35" s="112" t="s">
        <v>157</v>
      </c>
      <c r="D35" s="111">
        <f t="shared" si="0"/>
        <v>0</v>
      </c>
      <c r="E35" s="111">
        <v>0</v>
      </c>
      <c r="F35" s="111">
        <v>0</v>
      </c>
      <c r="G35" s="111">
        <v>0</v>
      </c>
      <c r="H35" s="111">
        <v>0</v>
      </c>
    </row>
    <row r="36" spans="1:8" ht="24" customHeight="1">
      <c r="A36" s="110"/>
      <c r="B36" s="111"/>
      <c r="C36" s="112" t="s">
        <v>158</v>
      </c>
      <c r="D36" s="111">
        <f t="shared" si="0"/>
        <v>0</v>
      </c>
      <c r="E36" s="111">
        <v>0</v>
      </c>
      <c r="F36" s="111">
        <v>0</v>
      </c>
      <c r="G36" s="111">
        <v>0</v>
      </c>
      <c r="H36" s="111">
        <v>0</v>
      </c>
    </row>
    <row r="37" spans="1:8" ht="24" customHeight="1">
      <c r="A37" s="113"/>
      <c r="B37" s="114"/>
      <c r="C37" s="113"/>
      <c r="D37" s="114"/>
      <c r="E37" s="111"/>
      <c r="F37" s="111"/>
      <c r="G37" s="111" t="s">
        <v>38</v>
      </c>
      <c r="H37" s="111"/>
    </row>
    <row r="38" spans="1:8" ht="24" customHeight="1">
      <c r="A38" s="110"/>
      <c r="B38" s="111"/>
      <c r="C38" s="110" t="s">
        <v>159</v>
      </c>
      <c r="D38" s="111">
        <f>SUM(E38:H38)</f>
        <v>0</v>
      </c>
      <c r="E38" s="111">
        <f>SUM(B7,B11)-SUM(E6)</f>
        <v>0</v>
      </c>
      <c r="F38" s="111">
        <f>SUM(B8,B12)-SUM(F6)</f>
        <v>0</v>
      </c>
      <c r="G38" s="111">
        <f>SUM(B9,B13)-SUM(G6)</f>
        <v>0</v>
      </c>
      <c r="H38" s="111">
        <f>SUM(B14)-SUM(H6)</f>
        <v>0</v>
      </c>
    </row>
    <row r="39" spans="1:8" ht="24" customHeight="1">
      <c r="A39" s="110"/>
      <c r="B39" s="115"/>
      <c r="C39" s="110"/>
      <c r="D39" s="114"/>
      <c r="E39" s="111"/>
      <c r="F39" s="111"/>
      <c r="G39" s="111"/>
      <c r="H39" s="111"/>
    </row>
    <row r="40" spans="1:8" ht="24" customHeight="1">
      <c r="A40" s="113" t="s">
        <v>54</v>
      </c>
      <c r="B40" s="115">
        <f>SUM(B6,B10)</f>
        <v>3322.54</v>
      </c>
      <c r="C40" s="113" t="s">
        <v>55</v>
      </c>
      <c r="D40" s="114">
        <f>SUM(D7:D38)</f>
        <v>3322.5399999999995</v>
      </c>
      <c r="E40" s="114">
        <f>SUM(E7:E38)</f>
        <v>3322.5399999999995</v>
      </c>
      <c r="F40" s="114">
        <f>SUM(F7:F38)</f>
        <v>0</v>
      </c>
      <c r="G40" s="114">
        <f>SUM(G7:G38)</f>
        <v>0</v>
      </c>
      <c r="H40" s="11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39305555555555555" bottom="0.39305555555555555" header="0.512499988079071" footer="0.4326388888888889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15" t="s">
        <v>160</v>
      </c>
    </row>
    <row r="2" spans="1:41" ht="19.5" customHeight="1">
      <c r="A2" s="3" t="s">
        <v>161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76" t="s">
        <v>162</v>
      </c>
      <c r="F4" s="65" t="s">
        <v>163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164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165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4" t="s">
        <v>70</v>
      </c>
      <c r="D5" s="20" t="s">
        <v>115</v>
      </c>
      <c r="E5" s="77"/>
      <c r="F5" s="31" t="s">
        <v>59</v>
      </c>
      <c r="G5" s="78" t="s">
        <v>166</v>
      </c>
      <c r="H5" s="79"/>
      <c r="I5" s="82"/>
      <c r="J5" s="78" t="s">
        <v>167</v>
      </c>
      <c r="K5" s="79"/>
      <c r="L5" s="82"/>
      <c r="M5" s="78" t="s">
        <v>168</v>
      </c>
      <c r="N5" s="79"/>
      <c r="O5" s="82"/>
      <c r="P5" s="53" t="s">
        <v>59</v>
      </c>
      <c r="Q5" s="78" t="s">
        <v>166</v>
      </c>
      <c r="R5" s="79"/>
      <c r="S5" s="82"/>
      <c r="T5" s="78" t="s">
        <v>167</v>
      </c>
      <c r="U5" s="79"/>
      <c r="V5" s="82"/>
      <c r="W5" s="78" t="s">
        <v>168</v>
      </c>
      <c r="X5" s="79"/>
      <c r="Y5" s="82"/>
      <c r="Z5" s="31" t="s">
        <v>59</v>
      </c>
      <c r="AA5" s="78" t="s">
        <v>166</v>
      </c>
      <c r="AB5" s="79"/>
      <c r="AC5" s="82"/>
      <c r="AD5" s="78" t="s">
        <v>167</v>
      </c>
      <c r="AE5" s="79"/>
      <c r="AF5" s="82"/>
      <c r="AG5" s="78" t="s">
        <v>168</v>
      </c>
      <c r="AH5" s="79"/>
      <c r="AI5" s="82"/>
      <c r="AJ5" s="78" t="s">
        <v>169</v>
      </c>
      <c r="AK5" s="79"/>
      <c r="AL5" s="82"/>
      <c r="AM5" s="78" t="s">
        <v>121</v>
      </c>
      <c r="AN5" s="79"/>
      <c r="AO5" s="82"/>
    </row>
    <row r="6" spans="1:41" ht="29.25" customHeight="1">
      <c r="A6" s="74" t="s">
        <v>79</v>
      </c>
      <c r="B6" s="74" t="s">
        <v>80</v>
      </c>
      <c r="C6" s="22"/>
      <c r="D6" s="22"/>
      <c r="E6" s="80"/>
      <c r="F6" s="55"/>
      <c r="G6" s="39" t="s">
        <v>74</v>
      </c>
      <c r="H6" s="81" t="s">
        <v>111</v>
      </c>
      <c r="I6" s="81" t="s">
        <v>112</v>
      </c>
      <c r="J6" s="39" t="s">
        <v>74</v>
      </c>
      <c r="K6" s="81" t="s">
        <v>111</v>
      </c>
      <c r="L6" s="81" t="s">
        <v>112</v>
      </c>
      <c r="M6" s="39" t="s">
        <v>74</v>
      </c>
      <c r="N6" s="81" t="s">
        <v>111</v>
      </c>
      <c r="O6" s="41" t="s">
        <v>112</v>
      </c>
      <c r="P6" s="55"/>
      <c r="Q6" s="85" t="s">
        <v>74</v>
      </c>
      <c r="R6" s="23" t="s">
        <v>111</v>
      </c>
      <c r="S6" s="23" t="s">
        <v>112</v>
      </c>
      <c r="T6" s="85" t="s">
        <v>74</v>
      </c>
      <c r="U6" s="23" t="s">
        <v>111</v>
      </c>
      <c r="V6" s="22" t="s">
        <v>112</v>
      </c>
      <c r="W6" s="21" t="s">
        <v>74</v>
      </c>
      <c r="X6" s="85" t="s">
        <v>111</v>
      </c>
      <c r="Y6" s="23" t="s">
        <v>112</v>
      </c>
      <c r="Z6" s="55"/>
      <c r="AA6" s="39" t="s">
        <v>74</v>
      </c>
      <c r="AB6" s="74" t="s">
        <v>111</v>
      </c>
      <c r="AC6" s="74" t="s">
        <v>112</v>
      </c>
      <c r="AD6" s="39" t="s">
        <v>74</v>
      </c>
      <c r="AE6" s="74" t="s">
        <v>111</v>
      </c>
      <c r="AF6" s="74" t="s">
        <v>112</v>
      </c>
      <c r="AG6" s="39" t="s">
        <v>74</v>
      </c>
      <c r="AH6" s="81" t="s">
        <v>111</v>
      </c>
      <c r="AI6" s="81" t="s">
        <v>112</v>
      </c>
      <c r="AJ6" s="39" t="s">
        <v>74</v>
      </c>
      <c r="AK6" s="81" t="s">
        <v>111</v>
      </c>
      <c r="AL6" s="81" t="s">
        <v>112</v>
      </c>
      <c r="AM6" s="39" t="s">
        <v>74</v>
      </c>
      <c r="AN6" s="81" t="s">
        <v>111</v>
      </c>
      <c r="AO6" s="81" t="s">
        <v>112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27">SUM(F7,P7,Z7)</f>
        <v>3322.54</v>
      </c>
      <c r="F7" s="34">
        <f aca="true" t="shared" si="1" ref="F7:F27">SUM(G7,J7,M7)</f>
        <v>2948.73</v>
      </c>
      <c r="G7" s="34">
        <f aca="true" t="shared" si="2" ref="G7:G27">SUM(H7:I7)</f>
        <v>2948.73</v>
      </c>
      <c r="H7" s="34">
        <v>1623.95</v>
      </c>
      <c r="I7" s="25">
        <v>1324.78</v>
      </c>
      <c r="J7" s="34">
        <f aca="true" t="shared" si="3" ref="J7:J27">SUM(K7:L7)</f>
        <v>0</v>
      </c>
      <c r="K7" s="34">
        <v>0</v>
      </c>
      <c r="L7" s="25">
        <v>0</v>
      </c>
      <c r="M7" s="34">
        <f aca="true" t="shared" si="4" ref="M7:M27">SUM(N7:O7)</f>
        <v>0</v>
      </c>
      <c r="N7" s="34">
        <v>0</v>
      </c>
      <c r="O7" s="25">
        <v>0</v>
      </c>
      <c r="P7" s="26">
        <f aca="true" t="shared" si="5" ref="P7:P27">SUM(Q7,T7,W7)</f>
        <v>0</v>
      </c>
      <c r="Q7" s="34">
        <f aca="true" t="shared" si="6" ref="Q7:Q27">SUM(R7:S7)</f>
        <v>0</v>
      </c>
      <c r="R7" s="34">
        <v>0</v>
      </c>
      <c r="S7" s="25">
        <v>0</v>
      </c>
      <c r="T7" s="34">
        <f aca="true" t="shared" si="7" ref="T7:T27">SUM(U7:V7)</f>
        <v>0</v>
      </c>
      <c r="U7" s="34">
        <v>0</v>
      </c>
      <c r="V7" s="34">
        <v>0</v>
      </c>
      <c r="W7" s="34">
        <f aca="true" t="shared" si="8" ref="W7:W27">SUM(X7:Y7)</f>
        <v>0</v>
      </c>
      <c r="X7" s="34">
        <v>0</v>
      </c>
      <c r="Y7" s="25">
        <v>0</v>
      </c>
      <c r="Z7" s="26">
        <f aca="true" t="shared" si="9" ref="Z7:Z27">SUM(AA7,AD7,AG7,AJ7,AM7)</f>
        <v>373.81</v>
      </c>
      <c r="AA7" s="34">
        <f aca="true" t="shared" si="10" ref="AA7:AA27">SUM(AB7:AC7)</f>
        <v>373.81</v>
      </c>
      <c r="AB7" s="34">
        <v>0</v>
      </c>
      <c r="AC7" s="25">
        <v>373.81</v>
      </c>
      <c r="AD7" s="34">
        <f aca="true" t="shared" si="11" ref="AD7:AD27">SUM(AE7:AF7)</f>
        <v>0</v>
      </c>
      <c r="AE7" s="34">
        <v>0</v>
      </c>
      <c r="AF7" s="25">
        <v>0</v>
      </c>
      <c r="AG7" s="34">
        <f aca="true" t="shared" si="12" ref="AG7:AG27">SUM(AH7:AI7)</f>
        <v>0</v>
      </c>
      <c r="AH7" s="34">
        <v>0</v>
      </c>
      <c r="AI7" s="25">
        <v>0</v>
      </c>
      <c r="AJ7" s="34">
        <f aca="true" t="shared" si="13" ref="AJ7:AJ27">SUM(AK7:AL7)</f>
        <v>0</v>
      </c>
      <c r="AK7" s="34">
        <v>0</v>
      </c>
      <c r="AL7" s="25">
        <v>0</v>
      </c>
      <c r="AM7" s="34">
        <f aca="true" t="shared" si="14" ref="AM7:AM27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170</v>
      </c>
      <c r="C8" s="14" t="s">
        <v>38</v>
      </c>
      <c r="D8" s="14" t="s">
        <v>171</v>
      </c>
      <c r="E8" s="34">
        <f t="shared" si="0"/>
        <v>968.15</v>
      </c>
      <c r="F8" s="34">
        <f t="shared" si="1"/>
        <v>968.15</v>
      </c>
      <c r="G8" s="34">
        <f t="shared" si="2"/>
        <v>968.15</v>
      </c>
      <c r="H8" s="34">
        <v>968.15</v>
      </c>
      <c r="I8" s="25">
        <v>0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0</v>
      </c>
      <c r="AA8" s="34">
        <f t="shared" si="10"/>
        <v>0</v>
      </c>
      <c r="AB8" s="34">
        <v>0</v>
      </c>
      <c r="AC8" s="25">
        <v>0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170</v>
      </c>
      <c r="B9" s="14" t="s">
        <v>172</v>
      </c>
      <c r="C9" s="14" t="s">
        <v>85</v>
      </c>
      <c r="D9" s="14" t="s">
        <v>173</v>
      </c>
      <c r="E9" s="34">
        <f t="shared" si="0"/>
        <v>657.14</v>
      </c>
      <c r="F9" s="34">
        <f t="shared" si="1"/>
        <v>657.14</v>
      </c>
      <c r="G9" s="34">
        <f t="shared" si="2"/>
        <v>657.14</v>
      </c>
      <c r="H9" s="34">
        <v>657.14</v>
      </c>
      <c r="I9" s="25">
        <v>0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0</v>
      </c>
      <c r="AA9" s="34">
        <f t="shared" si="10"/>
        <v>0</v>
      </c>
      <c r="AB9" s="34">
        <v>0</v>
      </c>
      <c r="AC9" s="25">
        <v>0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170</v>
      </c>
      <c r="B10" s="14" t="s">
        <v>174</v>
      </c>
      <c r="C10" s="14" t="s">
        <v>85</v>
      </c>
      <c r="D10" s="14" t="s">
        <v>175</v>
      </c>
      <c r="E10" s="34">
        <f t="shared" si="0"/>
        <v>201.3</v>
      </c>
      <c r="F10" s="34">
        <f t="shared" si="1"/>
        <v>201.3</v>
      </c>
      <c r="G10" s="34">
        <f t="shared" si="2"/>
        <v>201.3</v>
      </c>
      <c r="H10" s="34">
        <v>201.3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170</v>
      </c>
      <c r="B11" s="14" t="s">
        <v>176</v>
      </c>
      <c r="C11" s="14" t="s">
        <v>85</v>
      </c>
      <c r="D11" s="14" t="s">
        <v>177</v>
      </c>
      <c r="E11" s="34">
        <f t="shared" si="0"/>
        <v>101.34</v>
      </c>
      <c r="F11" s="34">
        <f t="shared" si="1"/>
        <v>101.34</v>
      </c>
      <c r="G11" s="34">
        <f t="shared" si="2"/>
        <v>101.34</v>
      </c>
      <c r="H11" s="34">
        <v>101.34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170</v>
      </c>
      <c r="B12" s="14" t="s">
        <v>178</v>
      </c>
      <c r="C12" s="14" t="s">
        <v>85</v>
      </c>
      <c r="D12" s="14" t="s">
        <v>179</v>
      </c>
      <c r="E12" s="34">
        <f t="shared" si="0"/>
        <v>8.37</v>
      </c>
      <c r="F12" s="34">
        <f t="shared" si="1"/>
        <v>8.37</v>
      </c>
      <c r="G12" s="34">
        <f t="shared" si="2"/>
        <v>8.37</v>
      </c>
      <c r="H12" s="34">
        <v>8.37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38</v>
      </c>
      <c r="B13" s="14" t="s">
        <v>180</v>
      </c>
      <c r="C13" s="14" t="s">
        <v>38</v>
      </c>
      <c r="D13" s="14" t="s">
        <v>181</v>
      </c>
      <c r="E13" s="34">
        <f t="shared" si="0"/>
        <v>2025.02</v>
      </c>
      <c r="F13" s="34">
        <f t="shared" si="1"/>
        <v>1859.02</v>
      </c>
      <c r="G13" s="34">
        <f t="shared" si="2"/>
        <v>1859.02</v>
      </c>
      <c r="H13" s="34">
        <v>607.82</v>
      </c>
      <c r="I13" s="25">
        <v>1251.2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166</v>
      </c>
      <c r="AA13" s="34">
        <f t="shared" si="10"/>
        <v>166</v>
      </c>
      <c r="AB13" s="34">
        <v>0</v>
      </c>
      <c r="AC13" s="25">
        <v>166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180</v>
      </c>
      <c r="B14" s="14" t="s">
        <v>172</v>
      </c>
      <c r="C14" s="14" t="s">
        <v>85</v>
      </c>
      <c r="D14" s="14" t="s">
        <v>182</v>
      </c>
      <c r="E14" s="34">
        <f t="shared" si="0"/>
        <v>400.28</v>
      </c>
      <c r="F14" s="34">
        <f t="shared" si="1"/>
        <v>400.28</v>
      </c>
      <c r="G14" s="34">
        <f t="shared" si="2"/>
        <v>400.28</v>
      </c>
      <c r="H14" s="34">
        <v>318.28</v>
      </c>
      <c r="I14" s="25">
        <v>82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180</v>
      </c>
      <c r="B15" s="14" t="s">
        <v>174</v>
      </c>
      <c r="C15" s="14" t="s">
        <v>85</v>
      </c>
      <c r="D15" s="14" t="s">
        <v>183</v>
      </c>
      <c r="E15" s="34">
        <f t="shared" si="0"/>
        <v>15.5</v>
      </c>
      <c r="F15" s="34">
        <f t="shared" si="1"/>
        <v>15.5</v>
      </c>
      <c r="G15" s="34">
        <f t="shared" si="2"/>
        <v>15.5</v>
      </c>
      <c r="H15" s="34">
        <v>15.5</v>
      </c>
      <c r="I15" s="25">
        <v>0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180</v>
      </c>
      <c r="B16" s="14" t="s">
        <v>176</v>
      </c>
      <c r="C16" s="14" t="s">
        <v>85</v>
      </c>
      <c r="D16" s="14" t="s">
        <v>184</v>
      </c>
      <c r="E16" s="34">
        <f t="shared" si="0"/>
        <v>49.6</v>
      </c>
      <c r="F16" s="34">
        <f t="shared" si="1"/>
        <v>49.6</v>
      </c>
      <c r="G16" s="34">
        <f t="shared" si="2"/>
        <v>49.6</v>
      </c>
      <c r="H16" s="34">
        <v>49.6</v>
      </c>
      <c r="I16" s="25">
        <v>0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180</v>
      </c>
      <c r="B17" s="14" t="s">
        <v>185</v>
      </c>
      <c r="C17" s="14" t="s">
        <v>85</v>
      </c>
      <c r="D17" s="14" t="s">
        <v>186</v>
      </c>
      <c r="E17" s="34">
        <f t="shared" si="0"/>
        <v>1335.8</v>
      </c>
      <c r="F17" s="34">
        <f t="shared" si="1"/>
        <v>1169.8</v>
      </c>
      <c r="G17" s="34">
        <f t="shared" si="2"/>
        <v>1169.8</v>
      </c>
      <c r="H17" s="34">
        <v>31.6</v>
      </c>
      <c r="I17" s="25">
        <v>1138.2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166</v>
      </c>
      <c r="AA17" s="34">
        <f t="shared" si="10"/>
        <v>166</v>
      </c>
      <c r="AB17" s="34">
        <v>0</v>
      </c>
      <c r="AC17" s="25">
        <v>166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180</v>
      </c>
      <c r="B18" s="14" t="s">
        <v>187</v>
      </c>
      <c r="C18" s="14" t="s">
        <v>85</v>
      </c>
      <c r="D18" s="14" t="s">
        <v>188</v>
      </c>
      <c r="E18" s="34">
        <f t="shared" si="0"/>
        <v>3</v>
      </c>
      <c r="F18" s="34">
        <f t="shared" si="1"/>
        <v>3</v>
      </c>
      <c r="G18" s="34">
        <f t="shared" si="2"/>
        <v>3</v>
      </c>
      <c r="H18" s="34">
        <v>3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180</v>
      </c>
      <c r="B19" s="14" t="s">
        <v>189</v>
      </c>
      <c r="C19" s="14" t="s">
        <v>85</v>
      </c>
      <c r="D19" s="14" t="s">
        <v>190</v>
      </c>
      <c r="E19" s="34">
        <f t="shared" si="0"/>
        <v>109.4</v>
      </c>
      <c r="F19" s="34">
        <f t="shared" si="1"/>
        <v>109.4</v>
      </c>
      <c r="G19" s="34">
        <f t="shared" si="2"/>
        <v>109.4</v>
      </c>
      <c r="H19" s="34">
        <v>109.4</v>
      </c>
      <c r="I19" s="25">
        <v>0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180</v>
      </c>
      <c r="B20" s="14" t="s">
        <v>191</v>
      </c>
      <c r="C20" s="14" t="s">
        <v>85</v>
      </c>
      <c r="D20" s="14" t="s">
        <v>192</v>
      </c>
      <c r="E20" s="34">
        <f t="shared" si="0"/>
        <v>39</v>
      </c>
      <c r="F20" s="34">
        <f t="shared" si="1"/>
        <v>39</v>
      </c>
      <c r="G20" s="34">
        <f t="shared" si="2"/>
        <v>39</v>
      </c>
      <c r="H20" s="34">
        <v>8</v>
      </c>
      <c r="I20" s="25">
        <v>31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180</v>
      </c>
      <c r="B21" s="14" t="s">
        <v>178</v>
      </c>
      <c r="C21" s="14" t="s">
        <v>85</v>
      </c>
      <c r="D21" s="14" t="s">
        <v>193</v>
      </c>
      <c r="E21" s="34">
        <f t="shared" si="0"/>
        <v>72.44</v>
      </c>
      <c r="F21" s="34">
        <f t="shared" si="1"/>
        <v>72.44</v>
      </c>
      <c r="G21" s="34">
        <f t="shared" si="2"/>
        <v>72.44</v>
      </c>
      <c r="H21" s="34">
        <v>72.44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38</v>
      </c>
      <c r="B22" s="14" t="s">
        <v>194</v>
      </c>
      <c r="C22" s="14" t="s">
        <v>38</v>
      </c>
      <c r="D22" s="14" t="s">
        <v>195</v>
      </c>
      <c r="E22" s="34">
        <f t="shared" si="0"/>
        <v>281.39</v>
      </c>
      <c r="F22" s="34">
        <f t="shared" si="1"/>
        <v>73.58</v>
      </c>
      <c r="G22" s="34">
        <f t="shared" si="2"/>
        <v>73.58</v>
      </c>
      <c r="H22" s="34">
        <v>0</v>
      </c>
      <c r="I22" s="25">
        <v>73.58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207.81</v>
      </c>
      <c r="AA22" s="34">
        <f t="shared" si="10"/>
        <v>207.81</v>
      </c>
      <c r="AB22" s="34">
        <v>0</v>
      </c>
      <c r="AC22" s="25">
        <v>207.81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194</v>
      </c>
      <c r="B23" s="14" t="s">
        <v>187</v>
      </c>
      <c r="C23" s="14" t="s">
        <v>85</v>
      </c>
      <c r="D23" s="14" t="s">
        <v>196</v>
      </c>
      <c r="E23" s="34">
        <f t="shared" si="0"/>
        <v>281.39</v>
      </c>
      <c r="F23" s="34">
        <f t="shared" si="1"/>
        <v>73.58</v>
      </c>
      <c r="G23" s="34">
        <f t="shared" si="2"/>
        <v>73.58</v>
      </c>
      <c r="H23" s="34">
        <v>0</v>
      </c>
      <c r="I23" s="25">
        <v>73.58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207.81</v>
      </c>
      <c r="AA23" s="34">
        <f t="shared" si="10"/>
        <v>207.81</v>
      </c>
      <c r="AB23" s="34">
        <v>0</v>
      </c>
      <c r="AC23" s="25">
        <v>207.81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38</v>
      </c>
      <c r="B24" s="14" t="s">
        <v>197</v>
      </c>
      <c r="C24" s="14" t="s">
        <v>38</v>
      </c>
      <c r="D24" s="14" t="s">
        <v>198</v>
      </c>
      <c r="E24" s="34">
        <f t="shared" si="0"/>
        <v>47.98</v>
      </c>
      <c r="F24" s="34">
        <f t="shared" si="1"/>
        <v>47.98</v>
      </c>
      <c r="G24" s="34">
        <f t="shared" si="2"/>
        <v>47.98</v>
      </c>
      <c r="H24" s="34">
        <v>47.98</v>
      </c>
      <c r="I24" s="25">
        <v>0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0</v>
      </c>
      <c r="AA24" s="34">
        <f t="shared" si="10"/>
        <v>0</v>
      </c>
      <c r="AB24" s="34">
        <v>0</v>
      </c>
      <c r="AC24" s="25">
        <v>0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197</v>
      </c>
      <c r="B25" s="14" t="s">
        <v>172</v>
      </c>
      <c r="C25" s="14" t="s">
        <v>85</v>
      </c>
      <c r="D25" s="14" t="s">
        <v>199</v>
      </c>
      <c r="E25" s="34">
        <f t="shared" si="0"/>
        <v>0.13</v>
      </c>
      <c r="F25" s="34">
        <f t="shared" si="1"/>
        <v>0.13</v>
      </c>
      <c r="G25" s="34">
        <f t="shared" si="2"/>
        <v>0.13</v>
      </c>
      <c r="H25" s="34">
        <v>0.13</v>
      </c>
      <c r="I25" s="25">
        <v>0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0</v>
      </c>
      <c r="AA25" s="34">
        <f t="shared" si="10"/>
        <v>0</v>
      </c>
      <c r="AB25" s="34">
        <v>0</v>
      </c>
      <c r="AC25" s="25">
        <v>0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197</v>
      </c>
      <c r="B26" s="14" t="s">
        <v>185</v>
      </c>
      <c r="C26" s="14" t="s">
        <v>85</v>
      </c>
      <c r="D26" s="14" t="s">
        <v>200</v>
      </c>
      <c r="E26" s="34">
        <f t="shared" si="0"/>
        <v>43.43</v>
      </c>
      <c r="F26" s="34">
        <f t="shared" si="1"/>
        <v>43.43</v>
      </c>
      <c r="G26" s="34">
        <f t="shared" si="2"/>
        <v>43.43</v>
      </c>
      <c r="H26" s="34">
        <v>43.43</v>
      </c>
      <c r="I26" s="25">
        <v>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197</v>
      </c>
      <c r="B27" s="14" t="s">
        <v>178</v>
      </c>
      <c r="C27" s="14" t="s">
        <v>85</v>
      </c>
      <c r="D27" s="14" t="s">
        <v>201</v>
      </c>
      <c r="E27" s="34">
        <f t="shared" si="0"/>
        <v>4.42</v>
      </c>
      <c r="F27" s="34">
        <f t="shared" si="1"/>
        <v>4.42</v>
      </c>
      <c r="G27" s="34">
        <f t="shared" si="2"/>
        <v>4.42</v>
      </c>
      <c r="H27" s="34">
        <v>4.42</v>
      </c>
      <c r="I27" s="25">
        <v>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145833333333333" right="0.275" top="0.5909722447395325" bottom="0.5909722447395325" header="0.5909722447395325" footer="0.39375001192092896"/>
  <pageSetup errors="blank" fitToHeight="100" fitToWidth="1" horizontalDpi="600" verticalDpi="600" orientation="landscape" paperSize="9" scale="4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">
      <selection activeCell="I18" sqref="I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5" t="s">
        <v>202</v>
      </c>
    </row>
    <row r="2" spans="1:113" ht="19.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204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205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198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206</v>
      </c>
      <c r="BI4" s="66"/>
      <c r="BJ4" s="66"/>
      <c r="BK4" s="66"/>
      <c r="BL4" s="70"/>
      <c r="BM4" s="65" t="s">
        <v>207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208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209</v>
      </c>
      <c r="CS4" s="72"/>
      <c r="CT4" s="73"/>
      <c r="CU4" s="71" t="s">
        <v>210</v>
      </c>
      <c r="CV4" s="72"/>
      <c r="CW4" s="72"/>
      <c r="CX4" s="72"/>
      <c r="CY4" s="72"/>
      <c r="CZ4" s="73"/>
      <c r="DA4" s="71" t="s">
        <v>211</v>
      </c>
      <c r="DB4" s="72"/>
      <c r="DC4" s="73"/>
      <c r="DD4" s="65" t="s">
        <v>212</v>
      </c>
      <c r="DE4" s="66"/>
      <c r="DF4" s="66"/>
      <c r="DG4" s="66"/>
      <c r="DH4" s="66"/>
      <c r="DI4" s="70"/>
    </row>
    <row r="5" spans="1:113" ht="19.5" customHeight="1">
      <c r="A5" s="6" t="s">
        <v>69</v>
      </c>
      <c r="B5" s="7"/>
      <c r="C5" s="8"/>
      <c r="D5" s="30" t="s">
        <v>213</v>
      </c>
      <c r="E5" s="21"/>
      <c r="F5" s="67" t="s">
        <v>74</v>
      </c>
      <c r="G5" s="67" t="s">
        <v>214</v>
      </c>
      <c r="H5" s="67" t="s">
        <v>215</v>
      </c>
      <c r="I5" s="67" t="s">
        <v>216</v>
      </c>
      <c r="J5" s="67" t="s">
        <v>217</v>
      </c>
      <c r="K5" s="67" t="s">
        <v>218</v>
      </c>
      <c r="L5" s="67" t="s">
        <v>219</v>
      </c>
      <c r="M5" s="67" t="s">
        <v>220</v>
      </c>
      <c r="N5" s="67" t="s">
        <v>221</v>
      </c>
      <c r="O5" s="67" t="s">
        <v>222</v>
      </c>
      <c r="P5" s="67" t="s">
        <v>223</v>
      </c>
      <c r="Q5" s="67" t="s">
        <v>107</v>
      </c>
      <c r="R5" s="67" t="s">
        <v>224</v>
      </c>
      <c r="S5" s="67" t="s">
        <v>225</v>
      </c>
      <c r="T5" s="67" t="s">
        <v>74</v>
      </c>
      <c r="U5" s="67" t="s">
        <v>226</v>
      </c>
      <c r="V5" s="67" t="s">
        <v>227</v>
      </c>
      <c r="W5" s="67" t="s">
        <v>228</v>
      </c>
      <c r="X5" s="67" t="s">
        <v>229</v>
      </c>
      <c r="Y5" s="67" t="s">
        <v>230</v>
      </c>
      <c r="Z5" s="67" t="s">
        <v>231</v>
      </c>
      <c r="AA5" s="67" t="s">
        <v>232</v>
      </c>
      <c r="AB5" s="67" t="s">
        <v>233</v>
      </c>
      <c r="AC5" s="67" t="s">
        <v>234</v>
      </c>
      <c r="AD5" s="67" t="s">
        <v>235</v>
      </c>
      <c r="AE5" s="67" t="s">
        <v>236</v>
      </c>
      <c r="AF5" s="67" t="s">
        <v>237</v>
      </c>
      <c r="AG5" s="67" t="s">
        <v>238</v>
      </c>
      <c r="AH5" s="67" t="s">
        <v>239</v>
      </c>
      <c r="AI5" s="67" t="s">
        <v>240</v>
      </c>
      <c r="AJ5" s="67" t="s">
        <v>241</v>
      </c>
      <c r="AK5" s="67" t="s">
        <v>242</v>
      </c>
      <c r="AL5" s="67" t="s">
        <v>243</v>
      </c>
      <c r="AM5" s="67" t="s">
        <v>244</v>
      </c>
      <c r="AN5" s="67" t="s">
        <v>245</v>
      </c>
      <c r="AO5" s="67" t="s">
        <v>246</v>
      </c>
      <c r="AP5" s="67" t="s">
        <v>247</v>
      </c>
      <c r="AQ5" s="67" t="s">
        <v>248</v>
      </c>
      <c r="AR5" s="67" t="s">
        <v>249</v>
      </c>
      <c r="AS5" s="67" t="s">
        <v>250</v>
      </c>
      <c r="AT5" s="67" t="s">
        <v>251</v>
      </c>
      <c r="AU5" s="67" t="s">
        <v>252</v>
      </c>
      <c r="AV5" s="67" t="s">
        <v>74</v>
      </c>
      <c r="AW5" s="67" t="s">
        <v>253</v>
      </c>
      <c r="AX5" s="67" t="s">
        <v>254</v>
      </c>
      <c r="AY5" s="67" t="s">
        <v>255</v>
      </c>
      <c r="AZ5" s="67" t="s">
        <v>256</v>
      </c>
      <c r="BA5" s="67" t="s">
        <v>257</v>
      </c>
      <c r="BB5" s="67" t="s">
        <v>258</v>
      </c>
      <c r="BC5" s="67" t="s">
        <v>259</v>
      </c>
      <c r="BD5" s="67" t="s">
        <v>260</v>
      </c>
      <c r="BE5" s="67" t="s">
        <v>261</v>
      </c>
      <c r="BF5" s="67" t="s">
        <v>262</v>
      </c>
      <c r="BG5" s="20" t="s">
        <v>263</v>
      </c>
      <c r="BH5" s="20" t="s">
        <v>74</v>
      </c>
      <c r="BI5" s="20" t="s">
        <v>264</v>
      </c>
      <c r="BJ5" s="20" t="s">
        <v>265</v>
      </c>
      <c r="BK5" s="20" t="s">
        <v>266</v>
      </c>
      <c r="BL5" s="20" t="s">
        <v>267</v>
      </c>
      <c r="BM5" s="67" t="s">
        <v>74</v>
      </c>
      <c r="BN5" s="67" t="s">
        <v>268</v>
      </c>
      <c r="BO5" s="67" t="s">
        <v>269</v>
      </c>
      <c r="BP5" s="67" t="s">
        <v>270</v>
      </c>
      <c r="BQ5" s="67" t="s">
        <v>271</v>
      </c>
      <c r="BR5" s="67" t="s">
        <v>272</v>
      </c>
      <c r="BS5" s="67" t="s">
        <v>273</v>
      </c>
      <c r="BT5" s="67" t="s">
        <v>274</v>
      </c>
      <c r="BU5" s="67" t="s">
        <v>275</v>
      </c>
      <c r="BV5" s="67" t="s">
        <v>276</v>
      </c>
      <c r="BW5" s="38" t="s">
        <v>277</v>
      </c>
      <c r="BX5" s="38" t="s">
        <v>278</v>
      </c>
      <c r="BY5" s="67" t="s">
        <v>279</v>
      </c>
      <c r="BZ5" s="67" t="s">
        <v>74</v>
      </c>
      <c r="CA5" s="67" t="s">
        <v>268</v>
      </c>
      <c r="CB5" s="67" t="s">
        <v>269</v>
      </c>
      <c r="CC5" s="67" t="s">
        <v>270</v>
      </c>
      <c r="CD5" s="67" t="s">
        <v>271</v>
      </c>
      <c r="CE5" s="67" t="s">
        <v>272</v>
      </c>
      <c r="CF5" s="67" t="s">
        <v>273</v>
      </c>
      <c r="CG5" s="67" t="s">
        <v>274</v>
      </c>
      <c r="CH5" s="67" t="s">
        <v>280</v>
      </c>
      <c r="CI5" s="67" t="s">
        <v>281</v>
      </c>
      <c r="CJ5" s="67" t="s">
        <v>282</v>
      </c>
      <c r="CK5" s="67" t="s">
        <v>283</v>
      </c>
      <c r="CL5" s="67" t="s">
        <v>275</v>
      </c>
      <c r="CM5" s="67" t="s">
        <v>276</v>
      </c>
      <c r="CN5" s="67" t="s">
        <v>284</v>
      </c>
      <c r="CO5" s="38" t="s">
        <v>277</v>
      </c>
      <c r="CP5" s="38" t="s">
        <v>278</v>
      </c>
      <c r="CQ5" s="67" t="s">
        <v>285</v>
      </c>
      <c r="CR5" s="38" t="s">
        <v>74</v>
      </c>
      <c r="CS5" s="38" t="s">
        <v>286</v>
      </c>
      <c r="CT5" s="67" t="s">
        <v>287</v>
      </c>
      <c r="CU5" s="38" t="s">
        <v>74</v>
      </c>
      <c r="CV5" s="38" t="s">
        <v>286</v>
      </c>
      <c r="CW5" s="67" t="s">
        <v>288</v>
      </c>
      <c r="CX5" s="38" t="s">
        <v>289</v>
      </c>
      <c r="CY5" s="38" t="s">
        <v>290</v>
      </c>
      <c r="CZ5" s="20" t="s">
        <v>287</v>
      </c>
      <c r="DA5" s="38" t="s">
        <v>74</v>
      </c>
      <c r="DB5" s="38" t="s">
        <v>211</v>
      </c>
      <c r="DC5" s="38" t="s">
        <v>291</v>
      </c>
      <c r="DD5" s="67" t="s">
        <v>74</v>
      </c>
      <c r="DE5" s="67" t="s">
        <v>292</v>
      </c>
      <c r="DF5" s="67" t="s">
        <v>293</v>
      </c>
      <c r="DG5" s="67" t="s">
        <v>291</v>
      </c>
      <c r="DH5" s="67" t="s">
        <v>294</v>
      </c>
      <c r="DI5" s="67" t="s">
        <v>212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2"/>
      <c r="BX6" s="4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2"/>
      <c r="CP6" s="42"/>
      <c r="CQ6" s="23"/>
      <c r="CR6" s="42"/>
      <c r="CS6" s="42"/>
      <c r="CT6" s="23"/>
      <c r="CU6" s="42"/>
      <c r="CV6" s="42"/>
      <c r="CW6" s="23"/>
      <c r="CX6" s="42"/>
      <c r="CY6" s="42"/>
      <c r="CZ6" s="22"/>
      <c r="DA6" s="42"/>
      <c r="DB6" s="42"/>
      <c r="DC6" s="42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29">SUM(F7,T7,AV7,BH7,BM7,BZ7,CR7,CU7,DA7,DD7)</f>
        <v>2948.73</v>
      </c>
      <c r="F7" s="68">
        <v>968.15</v>
      </c>
      <c r="G7" s="68">
        <v>304.09</v>
      </c>
      <c r="H7" s="68">
        <v>327.71</v>
      </c>
      <c r="I7" s="68">
        <v>25.34</v>
      </c>
      <c r="J7" s="68">
        <v>0</v>
      </c>
      <c r="K7" s="68">
        <v>0</v>
      </c>
      <c r="L7" s="68">
        <v>95.23</v>
      </c>
      <c r="M7" s="68">
        <v>0</v>
      </c>
      <c r="N7" s="68">
        <v>79.39</v>
      </c>
      <c r="O7" s="69">
        <v>26.68</v>
      </c>
      <c r="P7" s="69">
        <v>0</v>
      </c>
      <c r="Q7" s="69">
        <v>101.34</v>
      </c>
      <c r="R7" s="69">
        <v>0</v>
      </c>
      <c r="S7" s="69">
        <v>8.37</v>
      </c>
      <c r="T7" s="69">
        <v>1859.02</v>
      </c>
      <c r="U7" s="69">
        <v>10</v>
      </c>
      <c r="V7" s="69">
        <v>35</v>
      </c>
      <c r="W7" s="69">
        <v>19</v>
      </c>
      <c r="X7" s="69">
        <v>0</v>
      </c>
      <c r="Y7" s="69">
        <v>0</v>
      </c>
      <c r="Z7" s="69">
        <v>0</v>
      </c>
      <c r="AA7" s="69">
        <v>17</v>
      </c>
      <c r="AB7" s="69">
        <v>0</v>
      </c>
      <c r="AC7" s="69">
        <v>48</v>
      </c>
      <c r="AD7" s="69">
        <v>153.55</v>
      </c>
      <c r="AE7" s="69">
        <v>0</v>
      </c>
      <c r="AF7" s="69">
        <v>39</v>
      </c>
      <c r="AG7" s="69">
        <v>50.2</v>
      </c>
      <c r="AH7" s="69">
        <v>15.5</v>
      </c>
      <c r="AI7" s="69">
        <v>49.6</v>
      </c>
      <c r="AJ7" s="69">
        <v>3</v>
      </c>
      <c r="AK7" s="69">
        <v>0</v>
      </c>
      <c r="AL7" s="69">
        <v>0</v>
      </c>
      <c r="AM7" s="69">
        <v>0</v>
      </c>
      <c r="AN7" s="69">
        <v>268.4</v>
      </c>
      <c r="AO7" s="69">
        <v>882.4</v>
      </c>
      <c r="AP7" s="69">
        <v>16.89</v>
      </c>
      <c r="AQ7" s="69">
        <v>9.12</v>
      </c>
      <c r="AR7" s="69">
        <v>109.4</v>
      </c>
      <c r="AS7" s="69">
        <v>60.52</v>
      </c>
      <c r="AT7" s="69">
        <v>0</v>
      </c>
      <c r="AU7" s="69">
        <v>72.44</v>
      </c>
      <c r="AV7" s="69">
        <v>47.98</v>
      </c>
      <c r="AW7" s="69">
        <v>43.43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0.13</v>
      </c>
      <c r="BF7" s="69">
        <v>0</v>
      </c>
      <c r="BG7" s="69">
        <v>4.42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73.58</v>
      </c>
      <c r="CA7" s="69">
        <v>0</v>
      </c>
      <c r="CB7" s="69">
        <v>4.33</v>
      </c>
      <c r="CC7" s="69">
        <v>0</v>
      </c>
      <c r="CD7" s="69">
        <v>0</v>
      </c>
      <c r="CE7" s="69">
        <v>0</v>
      </c>
      <c r="CF7" s="69">
        <v>69.25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295</v>
      </c>
      <c r="E8" s="68">
        <f t="shared" si="0"/>
        <v>49.6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49.6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49.6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296</v>
      </c>
      <c r="E9" s="68">
        <f t="shared" si="0"/>
        <v>49.6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49.6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49.6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33" t="s">
        <v>82</v>
      </c>
      <c r="B10" s="33" t="s">
        <v>83</v>
      </c>
      <c r="C10" s="33" t="s">
        <v>84</v>
      </c>
      <c r="D10" s="33" t="s">
        <v>297</v>
      </c>
      <c r="E10" s="68">
        <f t="shared" si="0"/>
        <v>49.6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49.6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49.6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298</v>
      </c>
      <c r="E11" s="68">
        <f t="shared" si="0"/>
        <v>147.88</v>
      </c>
      <c r="F11" s="68">
        <v>95.23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95.23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4.8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4.8</v>
      </c>
      <c r="AV11" s="69">
        <v>47.85</v>
      </c>
      <c r="AW11" s="69">
        <v>43.43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4.42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299</v>
      </c>
      <c r="E12" s="68">
        <f t="shared" si="0"/>
        <v>147.88</v>
      </c>
      <c r="F12" s="68">
        <v>95.23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95.23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4.8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4.8</v>
      </c>
      <c r="AV12" s="69">
        <v>47.85</v>
      </c>
      <c r="AW12" s="69">
        <v>43.43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4.42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33" t="s">
        <v>87</v>
      </c>
      <c r="B13" s="33" t="s">
        <v>88</v>
      </c>
      <c r="C13" s="33" t="s">
        <v>89</v>
      </c>
      <c r="D13" s="33" t="s">
        <v>300</v>
      </c>
      <c r="E13" s="68">
        <f t="shared" si="0"/>
        <v>4.8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4.8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4.8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33" t="s">
        <v>87</v>
      </c>
      <c r="B14" s="33" t="s">
        <v>88</v>
      </c>
      <c r="C14" s="33" t="s">
        <v>91</v>
      </c>
      <c r="D14" s="33" t="s">
        <v>301</v>
      </c>
      <c r="E14" s="68">
        <f t="shared" si="0"/>
        <v>47.85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47.85</v>
      </c>
      <c r="AW14" s="69">
        <v>43.43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4.42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33" t="s">
        <v>87</v>
      </c>
      <c r="B15" s="33" t="s">
        <v>88</v>
      </c>
      <c r="C15" s="33" t="s">
        <v>88</v>
      </c>
      <c r="D15" s="33" t="s">
        <v>302</v>
      </c>
      <c r="E15" s="68">
        <f t="shared" si="0"/>
        <v>95.23</v>
      </c>
      <c r="F15" s="68">
        <v>95.23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95.23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303</v>
      </c>
      <c r="E16" s="68">
        <f t="shared" si="0"/>
        <v>106.07</v>
      </c>
      <c r="F16" s="68">
        <v>106.07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79.39</v>
      </c>
      <c r="O16" s="69">
        <v>26.68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33" t="s">
        <v>38</v>
      </c>
      <c r="B17" s="33" t="s">
        <v>38</v>
      </c>
      <c r="C17" s="33" t="s">
        <v>38</v>
      </c>
      <c r="D17" s="33" t="s">
        <v>304</v>
      </c>
      <c r="E17" s="68">
        <f t="shared" si="0"/>
        <v>106.07</v>
      </c>
      <c r="F17" s="68">
        <v>106.07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79.39</v>
      </c>
      <c r="O17" s="69">
        <v>26.68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33" t="s">
        <v>94</v>
      </c>
      <c r="B18" s="33" t="s">
        <v>95</v>
      </c>
      <c r="C18" s="33" t="s">
        <v>89</v>
      </c>
      <c r="D18" s="33" t="s">
        <v>305</v>
      </c>
      <c r="E18" s="68">
        <f t="shared" si="0"/>
        <v>79.39</v>
      </c>
      <c r="F18" s="68">
        <v>79.39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79.39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33" t="s">
        <v>94</v>
      </c>
      <c r="B19" s="33" t="s">
        <v>95</v>
      </c>
      <c r="C19" s="33" t="s">
        <v>84</v>
      </c>
      <c r="D19" s="33" t="s">
        <v>306</v>
      </c>
      <c r="E19" s="68">
        <f t="shared" si="0"/>
        <v>26.68</v>
      </c>
      <c r="F19" s="68">
        <v>26.68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26.68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33" t="s">
        <v>38</v>
      </c>
      <c r="B20" s="33" t="s">
        <v>38</v>
      </c>
      <c r="C20" s="33" t="s">
        <v>38</v>
      </c>
      <c r="D20" s="33" t="s">
        <v>307</v>
      </c>
      <c r="E20" s="68">
        <f t="shared" si="0"/>
        <v>2481.75</v>
      </c>
      <c r="F20" s="68">
        <v>603.42</v>
      </c>
      <c r="G20" s="68">
        <v>304.09</v>
      </c>
      <c r="H20" s="68">
        <v>265.62</v>
      </c>
      <c r="I20" s="68">
        <v>25.34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8.37</v>
      </c>
      <c r="T20" s="69">
        <v>1804.62</v>
      </c>
      <c r="U20" s="69">
        <v>10</v>
      </c>
      <c r="V20" s="69">
        <v>35</v>
      </c>
      <c r="W20" s="69">
        <v>19</v>
      </c>
      <c r="X20" s="69">
        <v>0</v>
      </c>
      <c r="Y20" s="69">
        <v>0</v>
      </c>
      <c r="Z20" s="69">
        <v>0</v>
      </c>
      <c r="AA20" s="69">
        <v>17</v>
      </c>
      <c r="AB20" s="69">
        <v>0</v>
      </c>
      <c r="AC20" s="69">
        <v>48</v>
      </c>
      <c r="AD20" s="69">
        <v>153.55</v>
      </c>
      <c r="AE20" s="69">
        <v>0</v>
      </c>
      <c r="AF20" s="69">
        <v>39</v>
      </c>
      <c r="AG20" s="69">
        <v>50.2</v>
      </c>
      <c r="AH20" s="69">
        <v>15.5</v>
      </c>
      <c r="AI20" s="69">
        <v>0</v>
      </c>
      <c r="AJ20" s="69">
        <v>3</v>
      </c>
      <c r="AK20" s="69">
        <v>0</v>
      </c>
      <c r="AL20" s="69">
        <v>0</v>
      </c>
      <c r="AM20" s="69">
        <v>0</v>
      </c>
      <c r="AN20" s="69">
        <v>268.4</v>
      </c>
      <c r="AO20" s="69">
        <v>882.4</v>
      </c>
      <c r="AP20" s="69">
        <v>16.89</v>
      </c>
      <c r="AQ20" s="69">
        <v>9.12</v>
      </c>
      <c r="AR20" s="69">
        <v>109.4</v>
      </c>
      <c r="AS20" s="69">
        <v>60.52</v>
      </c>
      <c r="AT20" s="69">
        <v>0</v>
      </c>
      <c r="AU20" s="69">
        <v>67.64</v>
      </c>
      <c r="AV20" s="69">
        <v>0.13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0.13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73.58</v>
      </c>
      <c r="CA20" s="69">
        <v>0</v>
      </c>
      <c r="CB20" s="69">
        <v>4.33</v>
      </c>
      <c r="CC20" s="69">
        <v>0</v>
      </c>
      <c r="CD20" s="69">
        <v>0</v>
      </c>
      <c r="CE20" s="69">
        <v>0</v>
      </c>
      <c r="CF20" s="69">
        <v>69.25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33" t="s">
        <v>38</v>
      </c>
      <c r="B21" s="33" t="s">
        <v>38</v>
      </c>
      <c r="C21" s="33" t="s">
        <v>38</v>
      </c>
      <c r="D21" s="33" t="s">
        <v>308</v>
      </c>
      <c r="E21" s="68">
        <f t="shared" si="0"/>
        <v>2481.75</v>
      </c>
      <c r="F21" s="68">
        <v>603.42</v>
      </c>
      <c r="G21" s="68">
        <v>304.09</v>
      </c>
      <c r="H21" s="68">
        <v>265.62</v>
      </c>
      <c r="I21" s="68">
        <v>25.34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8.37</v>
      </c>
      <c r="T21" s="69">
        <v>1804.62</v>
      </c>
      <c r="U21" s="69">
        <v>10</v>
      </c>
      <c r="V21" s="69">
        <v>35</v>
      </c>
      <c r="W21" s="69">
        <v>19</v>
      </c>
      <c r="X21" s="69">
        <v>0</v>
      </c>
      <c r="Y21" s="69">
        <v>0</v>
      </c>
      <c r="Z21" s="69">
        <v>0</v>
      </c>
      <c r="AA21" s="69">
        <v>17</v>
      </c>
      <c r="AB21" s="69">
        <v>0</v>
      </c>
      <c r="AC21" s="69">
        <v>48</v>
      </c>
      <c r="AD21" s="69">
        <v>153.55</v>
      </c>
      <c r="AE21" s="69">
        <v>0</v>
      </c>
      <c r="AF21" s="69">
        <v>39</v>
      </c>
      <c r="AG21" s="69">
        <v>50.2</v>
      </c>
      <c r="AH21" s="69">
        <v>15.5</v>
      </c>
      <c r="AI21" s="69">
        <v>0</v>
      </c>
      <c r="AJ21" s="69">
        <v>3</v>
      </c>
      <c r="AK21" s="69">
        <v>0</v>
      </c>
      <c r="AL21" s="69">
        <v>0</v>
      </c>
      <c r="AM21" s="69">
        <v>0</v>
      </c>
      <c r="AN21" s="69">
        <v>268.4</v>
      </c>
      <c r="AO21" s="69">
        <v>882.4</v>
      </c>
      <c r="AP21" s="69">
        <v>16.89</v>
      </c>
      <c r="AQ21" s="69">
        <v>9.12</v>
      </c>
      <c r="AR21" s="69">
        <v>109.4</v>
      </c>
      <c r="AS21" s="69">
        <v>60.52</v>
      </c>
      <c r="AT21" s="69">
        <v>0</v>
      </c>
      <c r="AU21" s="69">
        <v>67.64</v>
      </c>
      <c r="AV21" s="69">
        <v>0.13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0.13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73.58</v>
      </c>
      <c r="CA21" s="69">
        <v>0</v>
      </c>
      <c r="CB21" s="69">
        <v>4.33</v>
      </c>
      <c r="CC21" s="69">
        <v>0</v>
      </c>
      <c r="CD21" s="69">
        <v>0</v>
      </c>
      <c r="CE21" s="69">
        <v>0</v>
      </c>
      <c r="CF21" s="69">
        <v>69.25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33" t="s">
        <v>98</v>
      </c>
      <c r="B22" s="33" t="s">
        <v>89</v>
      </c>
      <c r="C22" s="33" t="s">
        <v>89</v>
      </c>
      <c r="D22" s="33" t="s">
        <v>309</v>
      </c>
      <c r="E22" s="68">
        <f t="shared" si="0"/>
        <v>805.42</v>
      </c>
      <c r="F22" s="68">
        <v>603.42</v>
      </c>
      <c r="G22" s="68">
        <v>304.09</v>
      </c>
      <c r="H22" s="68">
        <v>265.62</v>
      </c>
      <c r="I22" s="68">
        <v>25.34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8.37</v>
      </c>
      <c r="T22" s="69">
        <v>201.87</v>
      </c>
      <c r="U22" s="69">
        <v>10</v>
      </c>
      <c r="V22" s="69">
        <v>1</v>
      </c>
      <c r="W22" s="69">
        <v>0</v>
      </c>
      <c r="X22" s="69">
        <v>0</v>
      </c>
      <c r="Y22" s="69">
        <v>0</v>
      </c>
      <c r="Z22" s="69">
        <v>0</v>
      </c>
      <c r="AA22" s="69">
        <v>17</v>
      </c>
      <c r="AB22" s="69">
        <v>0</v>
      </c>
      <c r="AC22" s="69">
        <v>0</v>
      </c>
      <c r="AD22" s="69">
        <v>0</v>
      </c>
      <c r="AE22" s="69">
        <v>0</v>
      </c>
      <c r="AF22" s="69">
        <v>3</v>
      </c>
      <c r="AG22" s="69">
        <v>2.2</v>
      </c>
      <c r="AH22" s="69">
        <v>10.5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4</v>
      </c>
      <c r="AO22" s="69">
        <v>0</v>
      </c>
      <c r="AP22" s="69">
        <v>16.89</v>
      </c>
      <c r="AQ22" s="69">
        <v>9.12</v>
      </c>
      <c r="AR22" s="69">
        <v>0</v>
      </c>
      <c r="AS22" s="69">
        <v>60.52</v>
      </c>
      <c r="AT22" s="69">
        <v>0</v>
      </c>
      <c r="AU22" s="69">
        <v>67.64</v>
      </c>
      <c r="AV22" s="69">
        <v>0.13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0.13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33" t="s">
        <v>98</v>
      </c>
      <c r="B23" s="33" t="s">
        <v>89</v>
      </c>
      <c r="C23" s="33" t="s">
        <v>100</v>
      </c>
      <c r="D23" s="33" t="s">
        <v>310</v>
      </c>
      <c r="E23" s="68">
        <f t="shared" si="0"/>
        <v>46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46</v>
      </c>
      <c r="U23" s="69">
        <v>0</v>
      </c>
      <c r="V23" s="69">
        <v>2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30</v>
      </c>
      <c r="AO23" s="69">
        <v>14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33" t="s">
        <v>98</v>
      </c>
      <c r="B24" s="33" t="s">
        <v>89</v>
      </c>
      <c r="C24" s="33" t="s">
        <v>102</v>
      </c>
      <c r="D24" s="33" t="s">
        <v>311</v>
      </c>
      <c r="E24" s="68">
        <f t="shared" si="0"/>
        <v>1445.33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1371.75</v>
      </c>
      <c r="U24" s="69">
        <v>0</v>
      </c>
      <c r="V24" s="69">
        <v>32</v>
      </c>
      <c r="W24" s="69">
        <v>19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48</v>
      </c>
      <c r="AD24" s="69">
        <v>153.55</v>
      </c>
      <c r="AE24" s="69">
        <v>0</v>
      </c>
      <c r="AF24" s="69">
        <v>36</v>
      </c>
      <c r="AG24" s="69">
        <v>48</v>
      </c>
      <c r="AH24" s="69">
        <v>5</v>
      </c>
      <c r="AI24" s="69">
        <v>0</v>
      </c>
      <c r="AJ24" s="69">
        <v>3</v>
      </c>
      <c r="AK24" s="69">
        <v>0</v>
      </c>
      <c r="AL24" s="69">
        <v>0</v>
      </c>
      <c r="AM24" s="69">
        <v>0</v>
      </c>
      <c r="AN24" s="69">
        <v>234.4</v>
      </c>
      <c r="AO24" s="69">
        <v>683.4</v>
      </c>
      <c r="AP24" s="69">
        <v>0</v>
      </c>
      <c r="AQ24" s="69">
        <v>0</v>
      </c>
      <c r="AR24" s="69">
        <v>109.4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73.58</v>
      </c>
      <c r="CA24" s="69">
        <v>0</v>
      </c>
      <c r="CB24" s="69">
        <v>4.33</v>
      </c>
      <c r="CC24" s="69">
        <v>0</v>
      </c>
      <c r="CD24" s="69">
        <v>0</v>
      </c>
      <c r="CE24" s="69">
        <v>0</v>
      </c>
      <c r="CF24" s="69">
        <v>69.25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33" t="s">
        <v>98</v>
      </c>
      <c r="B25" s="33" t="s">
        <v>89</v>
      </c>
      <c r="C25" s="33" t="s">
        <v>104</v>
      </c>
      <c r="D25" s="33" t="s">
        <v>312</v>
      </c>
      <c r="E25" s="68">
        <f t="shared" si="0"/>
        <v>185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185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185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33" t="s">
        <v>38</v>
      </c>
      <c r="B26" s="33" t="s">
        <v>38</v>
      </c>
      <c r="C26" s="33" t="s">
        <v>38</v>
      </c>
      <c r="D26" s="33" t="s">
        <v>313</v>
      </c>
      <c r="E26" s="68">
        <f t="shared" si="0"/>
        <v>163.43</v>
      </c>
      <c r="F26" s="68">
        <v>163.43</v>
      </c>
      <c r="G26" s="68">
        <v>0</v>
      </c>
      <c r="H26" s="68">
        <v>62.09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101.34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33" t="s">
        <v>38</v>
      </c>
      <c r="B27" s="33" t="s">
        <v>38</v>
      </c>
      <c r="C27" s="33" t="s">
        <v>38</v>
      </c>
      <c r="D27" s="33" t="s">
        <v>314</v>
      </c>
      <c r="E27" s="68">
        <f t="shared" si="0"/>
        <v>163.43</v>
      </c>
      <c r="F27" s="68">
        <v>163.43</v>
      </c>
      <c r="G27" s="68">
        <v>0</v>
      </c>
      <c r="H27" s="68">
        <v>62.09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9">
        <v>0</v>
      </c>
      <c r="P27" s="69">
        <v>0</v>
      </c>
      <c r="Q27" s="69">
        <v>101.34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33" t="s">
        <v>106</v>
      </c>
      <c r="B28" s="33" t="s">
        <v>91</v>
      </c>
      <c r="C28" s="33" t="s">
        <v>89</v>
      </c>
      <c r="D28" s="33" t="s">
        <v>315</v>
      </c>
      <c r="E28" s="68">
        <f t="shared" si="0"/>
        <v>101.34</v>
      </c>
      <c r="F28" s="68">
        <v>101.34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9">
        <v>0</v>
      </c>
      <c r="P28" s="69">
        <v>0</v>
      </c>
      <c r="Q28" s="69">
        <v>101.34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33" t="s">
        <v>106</v>
      </c>
      <c r="B29" s="33" t="s">
        <v>91</v>
      </c>
      <c r="C29" s="33" t="s">
        <v>84</v>
      </c>
      <c r="D29" s="33" t="s">
        <v>316</v>
      </c>
      <c r="E29" s="68">
        <f t="shared" si="0"/>
        <v>62.09</v>
      </c>
      <c r="F29" s="68">
        <v>62.09</v>
      </c>
      <c r="G29" s="68">
        <v>0</v>
      </c>
      <c r="H29" s="68">
        <v>62.09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22">
      <selection activeCell="D46" sqref="D4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317</v>
      </c>
    </row>
    <row r="2" spans="1:7" ht="25.5" customHeight="1">
      <c r="A2" s="3" t="s">
        <v>318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4" t="s">
        <v>319</v>
      </c>
      <c r="B4" s="45"/>
      <c r="C4" s="45"/>
      <c r="D4" s="46"/>
      <c r="E4" s="58" t="s">
        <v>111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213</v>
      </c>
      <c r="E5" s="21" t="s">
        <v>59</v>
      </c>
      <c r="F5" s="19" t="s">
        <v>320</v>
      </c>
      <c r="G5" s="59" t="s">
        <v>321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2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37">SUM(F7:G7)</f>
        <v>1623.95</v>
      </c>
      <c r="F7" s="34">
        <v>1016.13</v>
      </c>
      <c r="G7" s="25">
        <v>607.82</v>
      </c>
    </row>
    <row r="8" spans="1:7" ht="19.5" customHeight="1">
      <c r="A8" s="14" t="s">
        <v>38</v>
      </c>
      <c r="B8" s="33" t="s">
        <v>322</v>
      </c>
      <c r="C8" s="57" t="s">
        <v>38</v>
      </c>
      <c r="D8" s="14" t="s">
        <v>204</v>
      </c>
      <c r="E8" s="34">
        <f t="shared" si="0"/>
        <v>968.15</v>
      </c>
      <c r="F8" s="34">
        <v>968.15</v>
      </c>
      <c r="G8" s="25">
        <v>0</v>
      </c>
    </row>
    <row r="9" spans="1:7" ht="19.5" customHeight="1">
      <c r="A9" s="14" t="s">
        <v>322</v>
      </c>
      <c r="B9" s="33" t="s">
        <v>172</v>
      </c>
      <c r="C9" s="57" t="s">
        <v>85</v>
      </c>
      <c r="D9" s="14" t="s">
        <v>323</v>
      </c>
      <c r="E9" s="34">
        <f t="shared" si="0"/>
        <v>304.09</v>
      </c>
      <c r="F9" s="34">
        <v>304.09</v>
      </c>
      <c r="G9" s="25">
        <v>0</v>
      </c>
    </row>
    <row r="10" spans="1:7" ht="19.5" customHeight="1">
      <c r="A10" s="14" t="s">
        <v>322</v>
      </c>
      <c r="B10" s="33" t="s">
        <v>174</v>
      </c>
      <c r="C10" s="57" t="s">
        <v>85</v>
      </c>
      <c r="D10" s="14" t="s">
        <v>324</v>
      </c>
      <c r="E10" s="34">
        <f t="shared" si="0"/>
        <v>327.71</v>
      </c>
      <c r="F10" s="34">
        <v>327.71</v>
      </c>
      <c r="G10" s="25">
        <v>0</v>
      </c>
    </row>
    <row r="11" spans="1:7" ht="19.5" customHeight="1">
      <c r="A11" s="14" t="s">
        <v>322</v>
      </c>
      <c r="B11" s="33" t="s">
        <v>176</v>
      </c>
      <c r="C11" s="57" t="s">
        <v>85</v>
      </c>
      <c r="D11" s="14" t="s">
        <v>325</v>
      </c>
      <c r="E11" s="34">
        <f t="shared" si="0"/>
        <v>25.34</v>
      </c>
      <c r="F11" s="34">
        <v>25.34</v>
      </c>
      <c r="G11" s="25">
        <v>0</v>
      </c>
    </row>
    <row r="12" spans="1:7" ht="19.5" customHeight="1">
      <c r="A12" s="14" t="s">
        <v>322</v>
      </c>
      <c r="B12" s="33" t="s">
        <v>189</v>
      </c>
      <c r="C12" s="57" t="s">
        <v>85</v>
      </c>
      <c r="D12" s="14" t="s">
        <v>326</v>
      </c>
      <c r="E12" s="34">
        <f t="shared" si="0"/>
        <v>95.23</v>
      </c>
      <c r="F12" s="34">
        <v>95.23</v>
      </c>
      <c r="G12" s="25">
        <v>0</v>
      </c>
    </row>
    <row r="13" spans="1:7" ht="19.5" customHeight="1">
      <c r="A13" s="14" t="s">
        <v>322</v>
      </c>
      <c r="B13" s="33" t="s">
        <v>327</v>
      </c>
      <c r="C13" s="57" t="s">
        <v>85</v>
      </c>
      <c r="D13" s="14" t="s">
        <v>328</v>
      </c>
      <c r="E13" s="34">
        <f t="shared" si="0"/>
        <v>79.39</v>
      </c>
      <c r="F13" s="34">
        <v>79.39</v>
      </c>
      <c r="G13" s="25">
        <v>0</v>
      </c>
    </row>
    <row r="14" spans="1:7" ht="19.5" customHeight="1">
      <c r="A14" s="14" t="s">
        <v>322</v>
      </c>
      <c r="B14" s="33" t="s">
        <v>329</v>
      </c>
      <c r="C14" s="57" t="s">
        <v>85</v>
      </c>
      <c r="D14" s="14" t="s">
        <v>330</v>
      </c>
      <c r="E14" s="34">
        <f t="shared" si="0"/>
        <v>26.68</v>
      </c>
      <c r="F14" s="34">
        <v>26.68</v>
      </c>
      <c r="G14" s="25">
        <v>0</v>
      </c>
    </row>
    <row r="15" spans="1:7" ht="19.5" customHeight="1">
      <c r="A15" s="14" t="s">
        <v>322</v>
      </c>
      <c r="B15" s="33" t="s">
        <v>331</v>
      </c>
      <c r="C15" s="57" t="s">
        <v>85</v>
      </c>
      <c r="D15" s="14" t="s">
        <v>177</v>
      </c>
      <c r="E15" s="34">
        <f t="shared" si="0"/>
        <v>101.34</v>
      </c>
      <c r="F15" s="34">
        <v>101.34</v>
      </c>
      <c r="G15" s="25">
        <v>0</v>
      </c>
    </row>
    <row r="16" spans="1:7" ht="19.5" customHeight="1">
      <c r="A16" s="14" t="s">
        <v>322</v>
      </c>
      <c r="B16" s="33" t="s">
        <v>178</v>
      </c>
      <c r="C16" s="57" t="s">
        <v>85</v>
      </c>
      <c r="D16" s="14" t="s">
        <v>179</v>
      </c>
      <c r="E16" s="34">
        <f t="shared" si="0"/>
        <v>8.37</v>
      </c>
      <c r="F16" s="34">
        <v>8.37</v>
      </c>
      <c r="G16" s="25">
        <v>0</v>
      </c>
    </row>
    <row r="17" spans="1:7" ht="19.5" customHeight="1">
      <c r="A17" s="14" t="s">
        <v>38</v>
      </c>
      <c r="B17" s="33" t="s">
        <v>332</v>
      </c>
      <c r="C17" s="57" t="s">
        <v>38</v>
      </c>
      <c r="D17" s="14" t="s">
        <v>205</v>
      </c>
      <c r="E17" s="34">
        <f t="shared" si="0"/>
        <v>607.82</v>
      </c>
      <c r="F17" s="34">
        <v>0</v>
      </c>
      <c r="G17" s="25">
        <v>607.82</v>
      </c>
    </row>
    <row r="18" spans="1:7" ht="19.5" customHeight="1">
      <c r="A18" s="14" t="s">
        <v>332</v>
      </c>
      <c r="B18" s="33" t="s">
        <v>172</v>
      </c>
      <c r="C18" s="57" t="s">
        <v>85</v>
      </c>
      <c r="D18" s="14" t="s">
        <v>333</v>
      </c>
      <c r="E18" s="34">
        <f t="shared" si="0"/>
        <v>10</v>
      </c>
      <c r="F18" s="34">
        <v>0</v>
      </c>
      <c r="G18" s="25">
        <v>10</v>
      </c>
    </row>
    <row r="19" spans="1:7" ht="19.5" customHeight="1">
      <c r="A19" s="14" t="s">
        <v>332</v>
      </c>
      <c r="B19" s="33" t="s">
        <v>174</v>
      </c>
      <c r="C19" s="57" t="s">
        <v>85</v>
      </c>
      <c r="D19" s="14" t="s">
        <v>334</v>
      </c>
      <c r="E19" s="34">
        <f t="shared" si="0"/>
        <v>1</v>
      </c>
      <c r="F19" s="34">
        <v>0</v>
      </c>
      <c r="G19" s="25">
        <v>1</v>
      </c>
    </row>
    <row r="20" spans="1:7" ht="19.5" customHeight="1">
      <c r="A20" s="14" t="s">
        <v>332</v>
      </c>
      <c r="B20" s="33" t="s">
        <v>335</v>
      </c>
      <c r="C20" s="57" t="s">
        <v>85</v>
      </c>
      <c r="D20" s="14" t="s">
        <v>336</v>
      </c>
      <c r="E20" s="34">
        <f t="shared" si="0"/>
        <v>17</v>
      </c>
      <c r="F20" s="34">
        <v>0</v>
      </c>
      <c r="G20" s="25">
        <v>17</v>
      </c>
    </row>
    <row r="21" spans="1:7" ht="19.5" customHeight="1">
      <c r="A21" s="14" t="s">
        <v>332</v>
      </c>
      <c r="B21" s="33" t="s">
        <v>191</v>
      </c>
      <c r="C21" s="57" t="s">
        <v>85</v>
      </c>
      <c r="D21" s="14" t="s">
        <v>337</v>
      </c>
      <c r="E21" s="34">
        <f t="shared" si="0"/>
        <v>48</v>
      </c>
      <c r="F21" s="34">
        <v>0</v>
      </c>
      <c r="G21" s="25">
        <v>48</v>
      </c>
    </row>
    <row r="22" spans="1:7" ht="19.5" customHeight="1">
      <c r="A22" s="14" t="s">
        <v>332</v>
      </c>
      <c r="B22" s="33" t="s">
        <v>329</v>
      </c>
      <c r="C22" s="57" t="s">
        <v>85</v>
      </c>
      <c r="D22" s="14" t="s">
        <v>338</v>
      </c>
      <c r="E22" s="34">
        <f t="shared" si="0"/>
        <v>153.55</v>
      </c>
      <c r="F22" s="34">
        <v>0</v>
      </c>
      <c r="G22" s="25">
        <v>153.55</v>
      </c>
    </row>
    <row r="23" spans="1:7" ht="19.5" customHeight="1">
      <c r="A23" s="14" t="s">
        <v>332</v>
      </c>
      <c r="B23" s="33" t="s">
        <v>331</v>
      </c>
      <c r="C23" s="57" t="s">
        <v>85</v>
      </c>
      <c r="D23" s="14" t="s">
        <v>339</v>
      </c>
      <c r="E23" s="34">
        <f t="shared" si="0"/>
        <v>8</v>
      </c>
      <c r="F23" s="34">
        <v>0</v>
      </c>
      <c r="G23" s="25">
        <v>8</v>
      </c>
    </row>
    <row r="24" spans="1:7" ht="19.5" customHeight="1">
      <c r="A24" s="14" t="s">
        <v>332</v>
      </c>
      <c r="B24" s="33" t="s">
        <v>340</v>
      </c>
      <c r="C24" s="57" t="s">
        <v>85</v>
      </c>
      <c r="D24" s="14" t="s">
        <v>341</v>
      </c>
      <c r="E24" s="34">
        <f t="shared" si="0"/>
        <v>2.2</v>
      </c>
      <c r="F24" s="34">
        <v>0</v>
      </c>
      <c r="G24" s="25">
        <v>2.2</v>
      </c>
    </row>
    <row r="25" spans="1:7" ht="19.5" customHeight="1">
      <c r="A25" s="14" t="s">
        <v>332</v>
      </c>
      <c r="B25" s="33" t="s">
        <v>342</v>
      </c>
      <c r="C25" s="57" t="s">
        <v>85</v>
      </c>
      <c r="D25" s="14" t="s">
        <v>183</v>
      </c>
      <c r="E25" s="34">
        <f t="shared" si="0"/>
        <v>15.5</v>
      </c>
      <c r="F25" s="34">
        <v>0</v>
      </c>
      <c r="G25" s="25">
        <v>15.5</v>
      </c>
    </row>
    <row r="26" spans="1:7" ht="19.5" customHeight="1">
      <c r="A26" s="14" t="s">
        <v>332</v>
      </c>
      <c r="B26" s="33" t="s">
        <v>343</v>
      </c>
      <c r="C26" s="57" t="s">
        <v>85</v>
      </c>
      <c r="D26" s="14" t="s">
        <v>184</v>
      </c>
      <c r="E26" s="34">
        <f t="shared" si="0"/>
        <v>49.6</v>
      </c>
      <c r="F26" s="34">
        <v>0</v>
      </c>
      <c r="G26" s="25">
        <v>49.6</v>
      </c>
    </row>
    <row r="27" spans="1:7" ht="19.5" customHeight="1">
      <c r="A27" s="14" t="s">
        <v>332</v>
      </c>
      <c r="B27" s="33" t="s">
        <v>344</v>
      </c>
      <c r="C27" s="57" t="s">
        <v>85</v>
      </c>
      <c r="D27" s="14" t="s">
        <v>188</v>
      </c>
      <c r="E27" s="34">
        <f t="shared" si="0"/>
        <v>3</v>
      </c>
      <c r="F27" s="34">
        <v>0</v>
      </c>
      <c r="G27" s="25">
        <v>3</v>
      </c>
    </row>
    <row r="28" spans="1:7" ht="19.5" customHeight="1">
      <c r="A28" s="14" t="s">
        <v>332</v>
      </c>
      <c r="B28" s="33" t="s">
        <v>345</v>
      </c>
      <c r="C28" s="57" t="s">
        <v>85</v>
      </c>
      <c r="D28" s="14" t="s">
        <v>346</v>
      </c>
      <c r="E28" s="34">
        <f t="shared" si="0"/>
        <v>31.6</v>
      </c>
      <c r="F28" s="34">
        <v>0</v>
      </c>
      <c r="G28" s="25">
        <v>31.6</v>
      </c>
    </row>
    <row r="29" spans="1:7" ht="19.5" customHeight="1">
      <c r="A29" s="14" t="s">
        <v>332</v>
      </c>
      <c r="B29" s="33" t="s">
        <v>347</v>
      </c>
      <c r="C29" s="57" t="s">
        <v>85</v>
      </c>
      <c r="D29" s="14" t="s">
        <v>348</v>
      </c>
      <c r="E29" s="34">
        <f t="shared" si="0"/>
        <v>16.89</v>
      </c>
      <c r="F29" s="34">
        <v>0</v>
      </c>
      <c r="G29" s="25">
        <v>16.89</v>
      </c>
    </row>
    <row r="30" spans="1:7" ht="19.5" customHeight="1">
      <c r="A30" s="14" t="s">
        <v>332</v>
      </c>
      <c r="B30" s="33" t="s">
        <v>349</v>
      </c>
      <c r="C30" s="57" t="s">
        <v>85</v>
      </c>
      <c r="D30" s="14" t="s">
        <v>350</v>
      </c>
      <c r="E30" s="34">
        <f t="shared" si="0"/>
        <v>9.12</v>
      </c>
      <c r="F30" s="34">
        <v>0</v>
      </c>
      <c r="G30" s="25">
        <v>9.12</v>
      </c>
    </row>
    <row r="31" spans="1:7" ht="19.5" customHeight="1">
      <c r="A31" s="14" t="s">
        <v>332</v>
      </c>
      <c r="B31" s="33" t="s">
        <v>351</v>
      </c>
      <c r="C31" s="57" t="s">
        <v>85</v>
      </c>
      <c r="D31" s="14" t="s">
        <v>190</v>
      </c>
      <c r="E31" s="34">
        <f t="shared" si="0"/>
        <v>109.4</v>
      </c>
      <c r="F31" s="34">
        <v>0</v>
      </c>
      <c r="G31" s="25">
        <v>109.4</v>
      </c>
    </row>
    <row r="32" spans="1:7" ht="19.5" customHeight="1">
      <c r="A32" s="14" t="s">
        <v>332</v>
      </c>
      <c r="B32" s="33" t="s">
        <v>352</v>
      </c>
      <c r="C32" s="57" t="s">
        <v>85</v>
      </c>
      <c r="D32" s="14" t="s">
        <v>353</v>
      </c>
      <c r="E32" s="34">
        <f t="shared" si="0"/>
        <v>60.52</v>
      </c>
      <c r="F32" s="34">
        <v>0</v>
      </c>
      <c r="G32" s="25">
        <v>60.52</v>
      </c>
    </row>
    <row r="33" spans="1:7" ht="19.5" customHeight="1">
      <c r="A33" s="14" t="s">
        <v>332</v>
      </c>
      <c r="B33" s="33" t="s">
        <v>178</v>
      </c>
      <c r="C33" s="57" t="s">
        <v>85</v>
      </c>
      <c r="D33" s="14" t="s">
        <v>193</v>
      </c>
      <c r="E33" s="34">
        <f t="shared" si="0"/>
        <v>72.44</v>
      </c>
      <c r="F33" s="34">
        <v>0</v>
      </c>
      <c r="G33" s="25">
        <v>72.44</v>
      </c>
    </row>
    <row r="34" spans="1:7" ht="19.5" customHeight="1">
      <c r="A34" s="14" t="s">
        <v>38</v>
      </c>
      <c r="B34" s="33" t="s">
        <v>354</v>
      </c>
      <c r="C34" s="57" t="s">
        <v>38</v>
      </c>
      <c r="D34" s="14" t="s">
        <v>198</v>
      </c>
      <c r="E34" s="34">
        <f t="shared" si="0"/>
        <v>47.98</v>
      </c>
      <c r="F34" s="34">
        <v>47.98</v>
      </c>
      <c r="G34" s="25">
        <v>0</v>
      </c>
    </row>
    <row r="35" spans="1:7" ht="19.5" customHeight="1">
      <c r="A35" s="14" t="s">
        <v>354</v>
      </c>
      <c r="B35" s="33" t="s">
        <v>172</v>
      </c>
      <c r="C35" s="57" t="s">
        <v>85</v>
      </c>
      <c r="D35" s="14" t="s">
        <v>355</v>
      </c>
      <c r="E35" s="34">
        <f t="shared" si="0"/>
        <v>43.43</v>
      </c>
      <c r="F35" s="34">
        <v>43.43</v>
      </c>
      <c r="G35" s="25">
        <v>0</v>
      </c>
    </row>
    <row r="36" spans="1:7" ht="19.5" customHeight="1">
      <c r="A36" s="14" t="s">
        <v>354</v>
      </c>
      <c r="B36" s="33" t="s">
        <v>191</v>
      </c>
      <c r="C36" s="57" t="s">
        <v>85</v>
      </c>
      <c r="D36" s="14" t="s">
        <v>356</v>
      </c>
      <c r="E36" s="34">
        <f t="shared" si="0"/>
        <v>0.13</v>
      </c>
      <c r="F36" s="34">
        <v>0.13</v>
      </c>
      <c r="G36" s="25">
        <v>0</v>
      </c>
    </row>
    <row r="37" spans="1:7" ht="19.5" customHeight="1">
      <c r="A37" s="14" t="s">
        <v>354</v>
      </c>
      <c r="B37" s="33" t="s">
        <v>178</v>
      </c>
      <c r="C37" s="57" t="s">
        <v>85</v>
      </c>
      <c r="D37" s="14" t="s">
        <v>357</v>
      </c>
      <c r="E37" s="34">
        <f t="shared" si="0"/>
        <v>4.42</v>
      </c>
      <c r="F37" s="34">
        <v>4.42</v>
      </c>
      <c r="G37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275" bottom="0.3145833333333333" header="0.511805534362793" footer="0.236111111111111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5.66015625" style="0" customWidth="1"/>
    <col min="2" max="2" width="5.3320312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358</v>
      </c>
    </row>
    <row r="2" spans="1:6" ht="19.5" customHeight="1">
      <c r="A2" s="3" t="s">
        <v>359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360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1324.78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101</v>
      </c>
      <c r="F7" s="52">
        <v>46</v>
      </c>
    </row>
    <row r="8" spans="1:6" ht="19.5" customHeight="1">
      <c r="A8" s="33" t="s">
        <v>98</v>
      </c>
      <c r="B8" s="33" t="s">
        <v>89</v>
      </c>
      <c r="C8" s="33" t="s">
        <v>100</v>
      </c>
      <c r="D8" s="51" t="s">
        <v>85</v>
      </c>
      <c r="E8" s="51" t="s">
        <v>361</v>
      </c>
      <c r="F8" s="52">
        <v>46</v>
      </c>
    </row>
    <row r="9" spans="1:6" ht="19.5" customHeight="1">
      <c r="A9" s="33" t="s">
        <v>38</v>
      </c>
      <c r="B9" s="33" t="s">
        <v>38</v>
      </c>
      <c r="C9" s="33" t="s">
        <v>38</v>
      </c>
      <c r="D9" s="51" t="s">
        <v>38</v>
      </c>
      <c r="E9" s="51" t="s">
        <v>103</v>
      </c>
      <c r="F9" s="52">
        <v>1093.78</v>
      </c>
    </row>
    <row r="10" spans="1:6" ht="19.5" customHeight="1">
      <c r="A10" s="33" t="s">
        <v>98</v>
      </c>
      <c r="B10" s="33" t="s">
        <v>89</v>
      </c>
      <c r="C10" s="33" t="s">
        <v>102</v>
      </c>
      <c r="D10" s="51" t="s">
        <v>85</v>
      </c>
      <c r="E10" s="51" t="s">
        <v>362</v>
      </c>
      <c r="F10" s="52">
        <v>30</v>
      </c>
    </row>
    <row r="11" spans="1:6" ht="19.5" customHeight="1">
      <c r="A11" s="33" t="s">
        <v>98</v>
      </c>
      <c r="B11" s="33" t="s">
        <v>89</v>
      </c>
      <c r="C11" s="33" t="s">
        <v>102</v>
      </c>
      <c r="D11" s="51" t="s">
        <v>85</v>
      </c>
      <c r="E11" s="51" t="s">
        <v>363</v>
      </c>
      <c r="F11" s="52">
        <v>85</v>
      </c>
    </row>
    <row r="12" spans="1:6" ht="19.5" customHeight="1">
      <c r="A12" s="33" t="s">
        <v>98</v>
      </c>
      <c r="B12" s="33" t="s">
        <v>89</v>
      </c>
      <c r="C12" s="33" t="s">
        <v>102</v>
      </c>
      <c r="D12" s="51" t="s">
        <v>85</v>
      </c>
      <c r="E12" s="51" t="s">
        <v>364</v>
      </c>
      <c r="F12" s="52">
        <v>9</v>
      </c>
    </row>
    <row r="13" spans="1:6" ht="19.5" customHeight="1">
      <c r="A13" s="33" t="s">
        <v>98</v>
      </c>
      <c r="B13" s="33" t="s">
        <v>89</v>
      </c>
      <c r="C13" s="33" t="s">
        <v>102</v>
      </c>
      <c r="D13" s="51" t="s">
        <v>85</v>
      </c>
      <c r="E13" s="51" t="s">
        <v>365</v>
      </c>
      <c r="F13" s="52">
        <v>7</v>
      </c>
    </row>
    <row r="14" spans="1:6" ht="19.5" customHeight="1">
      <c r="A14" s="33" t="s">
        <v>98</v>
      </c>
      <c r="B14" s="33" t="s">
        <v>89</v>
      </c>
      <c r="C14" s="33" t="s">
        <v>102</v>
      </c>
      <c r="D14" s="51" t="s">
        <v>85</v>
      </c>
      <c r="E14" s="51" t="s">
        <v>366</v>
      </c>
      <c r="F14" s="52">
        <v>24</v>
      </c>
    </row>
    <row r="15" spans="1:6" ht="19.5" customHeight="1">
      <c r="A15" s="33" t="s">
        <v>98</v>
      </c>
      <c r="B15" s="33" t="s">
        <v>89</v>
      </c>
      <c r="C15" s="33" t="s">
        <v>102</v>
      </c>
      <c r="D15" s="51" t="s">
        <v>85</v>
      </c>
      <c r="E15" s="51" t="s">
        <v>367</v>
      </c>
      <c r="F15" s="52">
        <v>10</v>
      </c>
    </row>
    <row r="16" spans="1:6" ht="19.5" customHeight="1">
      <c r="A16" s="33" t="s">
        <v>98</v>
      </c>
      <c r="B16" s="33" t="s">
        <v>89</v>
      </c>
      <c r="C16" s="33" t="s">
        <v>102</v>
      </c>
      <c r="D16" s="51" t="s">
        <v>85</v>
      </c>
      <c r="E16" s="51" t="s">
        <v>368</v>
      </c>
      <c r="F16" s="52">
        <v>15</v>
      </c>
    </row>
    <row r="17" spans="1:6" ht="19.5" customHeight="1">
      <c r="A17" s="33" t="s">
        <v>98</v>
      </c>
      <c r="B17" s="33" t="s">
        <v>89</v>
      </c>
      <c r="C17" s="33" t="s">
        <v>102</v>
      </c>
      <c r="D17" s="51" t="s">
        <v>85</v>
      </c>
      <c r="E17" s="51" t="s">
        <v>369</v>
      </c>
      <c r="F17" s="52">
        <v>26</v>
      </c>
    </row>
    <row r="18" spans="1:6" ht="19.5" customHeight="1">
      <c r="A18" s="33" t="s">
        <v>98</v>
      </c>
      <c r="B18" s="33" t="s">
        <v>89</v>
      </c>
      <c r="C18" s="33" t="s">
        <v>102</v>
      </c>
      <c r="D18" s="51" t="s">
        <v>85</v>
      </c>
      <c r="E18" s="51" t="s">
        <v>370</v>
      </c>
      <c r="F18" s="52">
        <v>76</v>
      </c>
    </row>
    <row r="19" spans="1:6" ht="19.5" customHeight="1">
      <c r="A19" s="33" t="s">
        <v>98</v>
      </c>
      <c r="B19" s="33" t="s">
        <v>89</v>
      </c>
      <c r="C19" s="33" t="s">
        <v>102</v>
      </c>
      <c r="D19" s="51" t="s">
        <v>85</v>
      </c>
      <c r="E19" s="51" t="s">
        <v>371</v>
      </c>
      <c r="F19" s="52">
        <v>4.33</v>
      </c>
    </row>
    <row r="20" spans="1:6" ht="19.5" customHeight="1">
      <c r="A20" s="33" t="s">
        <v>98</v>
      </c>
      <c r="B20" s="33" t="s">
        <v>89</v>
      </c>
      <c r="C20" s="33" t="s">
        <v>102</v>
      </c>
      <c r="D20" s="51" t="s">
        <v>85</v>
      </c>
      <c r="E20" s="51" t="s">
        <v>372</v>
      </c>
      <c r="F20" s="52">
        <v>35</v>
      </c>
    </row>
    <row r="21" spans="1:6" ht="19.5" customHeight="1">
      <c r="A21" s="33" t="s">
        <v>98</v>
      </c>
      <c r="B21" s="33" t="s">
        <v>89</v>
      </c>
      <c r="C21" s="33" t="s">
        <v>102</v>
      </c>
      <c r="D21" s="51" t="s">
        <v>85</v>
      </c>
      <c r="E21" s="51" t="s">
        <v>373</v>
      </c>
      <c r="F21" s="52">
        <v>99.2</v>
      </c>
    </row>
    <row r="22" spans="1:6" ht="19.5" customHeight="1">
      <c r="A22" s="33" t="s">
        <v>98</v>
      </c>
      <c r="B22" s="33" t="s">
        <v>89</v>
      </c>
      <c r="C22" s="33" t="s">
        <v>102</v>
      </c>
      <c r="D22" s="51" t="s">
        <v>85</v>
      </c>
      <c r="E22" s="51" t="s">
        <v>374</v>
      </c>
      <c r="F22" s="52">
        <v>36</v>
      </c>
    </row>
    <row r="23" spans="1:6" ht="19.5" customHeight="1">
      <c r="A23" s="33" t="s">
        <v>98</v>
      </c>
      <c r="B23" s="33" t="s">
        <v>89</v>
      </c>
      <c r="C23" s="33" t="s">
        <v>102</v>
      </c>
      <c r="D23" s="51" t="s">
        <v>85</v>
      </c>
      <c r="E23" s="51" t="s">
        <v>375</v>
      </c>
      <c r="F23" s="52">
        <v>62</v>
      </c>
    </row>
    <row r="24" spans="1:6" ht="19.5" customHeight="1">
      <c r="A24" s="33" t="s">
        <v>98</v>
      </c>
      <c r="B24" s="33" t="s">
        <v>89</v>
      </c>
      <c r="C24" s="33" t="s">
        <v>102</v>
      </c>
      <c r="D24" s="51" t="s">
        <v>85</v>
      </c>
      <c r="E24" s="51" t="s">
        <v>376</v>
      </c>
      <c r="F24" s="52">
        <v>78</v>
      </c>
    </row>
    <row r="25" spans="1:6" ht="19.5" customHeight="1">
      <c r="A25" s="33" t="s">
        <v>98</v>
      </c>
      <c r="B25" s="33" t="s">
        <v>89</v>
      </c>
      <c r="C25" s="33" t="s">
        <v>102</v>
      </c>
      <c r="D25" s="51" t="s">
        <v>85</v>
      </c>
      <c r="E25" s="51" t="s">
        <v>377</v>
      </c>
      <c r="F25" s="52">
        <v>72</v>
      </c>
    </row>
    <row r="26" spans="1:6" ht="19.5" customHeight="1">
      <c r="A26" s="33" t="s">
        <v>98</v>
      </c>
      <c r="B26" s="33" t="s">
        <v>89</v>
      </c>
      <c r="C26" s="33" t="s">
        <v>102</v>
      </c>
      <c r="D26" s="51" t="s">
        <v>85</v>
      </c>
      <c r="E26" s="51" t="s">
        <v>378</v>
      </c>
      <c r="F26" s="52">
        <v>85</v>
      </c>
    </row>
    <row r="27" spans="1:6" ht="19.5" customHeight="1">
      <c r="A27" s="33" t="s">
        <v>98</v>
      </c>
      <c r="B27" s="33" t="s">
        <v>89</v>
      </c>
      <c r="C27" s="33" t="s">
        <v>102</v>
      </c>
      <c r="D27" s="51" t="s">
        <v>85</v>
      </c>
      <c r="E27" s="51" t="s">
        <v>379</v>
      </c>
      <c r="F27" s="52">
        <v>13</v>
      </c>
    </row>
    <row r="28" spans="1:6" ht="19.5" customHeight="1">
      <c r="A28" s="33" t="s">
        <v>98</v>
      </c>
      <c r="B28" s="33" t="s">
        <v>89</v>
      </c>
      <c r="C28" s="33" t="s">
        <v>102</v>
      </c>
      <c r="D28" s="51" t="s">
        <v>85</v>
      </c>
      <c r="E28" s="51" t="s">
        <v>380</v>
      </c>
      <c r="F28" s="52">
        <v>86</v>
      </c>
    </row>
    <row r="29" spans="1:6" ht="19.5" customHeight="1">
      <c r="A29" s="33" t="s">
        <v>98</v>
      </c>
      <c r="B29" s="33" t="s">
        <v>89</v>
      </c>
      <c r="C29" s="33" t="s">
        <v>102</v>
      </c>
      <c r="D29" s="51" t="s">
        <v>85</v>
      </c>
      <c r="E29" s="51" t="s">
        <v>381</v>
      </c>
      <c r="F29" s="52">
        <v>69.25</v>
      </c>
    </row>
    <row r="30" spans="1:6" ht="19.5" customHeight="1">
      <c r="A30" s="33" t="s">
        <v>98</v>
      </c>
      <c r="B30" s="33" t="s">
        <v>89</v>
      </c>
      <c r="C30" s="33" t="s">
        <v>102</v>
      </c>
      <c r="D30" s="51" t="s">
        <v>85</v>
      </c>
      <c r="E30" s="51" t="s">
        <v>382</v>
      </c>
      <c r="F30" s="52">
        <v>45</v>
      </c>
    </row>
    <row r="31" spans="1:6" ht="19.5" customHeight="1">
      <c r="A31" s="33" t="s">
        <v>98</v>
      </c>
      <c r="B31" s="33" t="s">
        <v>89</v>
      </c>
      <c r="C31" s="33" t="s">
        <v>102</v>
      </c>
      <c r="D31" s="51" t="s">
        <v>85</v>
      </c>
      <c r="E31" s="51" t="s">
        <v>383</v>
      </c>
      <c r="F31" s="52">
        <v>30</v>
      </c>
    </row>
    <row r="32" spans="1:6" ht="19.5" customHeight="1">
      <c r="A32" s="33" t="s">
        <v>98</v>
      </c>
      <c r="B32" s="33" t="s">
        <v>89</v>
      </c>
      <c r="C32" s="33" t="s">
        <v>102</v>
      </c>
      <c r="D32" s="51" t="s">
        <v>85</v>
      </c>
      <c r="E32" s="51" t="s">
        <v>384</v>
      </c>
      <c r="F32" s="52">
        <v>49</v>
      </c>
    </row>
    <row r="33" spans="1:6" ht="19.5" customHeight="1">
      <c r="A33" s="33" t="s">
        <v>98</v>
      </c>
      <c r="B33" s="33" t="s">
        <v>89</v>
      </c>
      <c r="C33" s="33" t="s">
        <v>102</v>
      </c>
      <c r="D33" s="51" t="s">
        <v>85</v>
      </c>
      <c r="E33" s="51" t="s">
        <v>385</v>
      </c>
      <c r="F33" s="52">
        <v>48</v>
      </c>
    </row>
    <row r="34" spans="1:6" ht="19.5" customHeight="1">
      <c r="A34" s="33" t="s">
        <v>38</v>
      </c>
      <c r="B34" s="33" t="s">
        <v>38</v>
      </c>
      <c r="C34" s="33" t="s">
        <v>38</v>
      </c>
      <c r="D34" s="51" t="s">
        <v>38</v>
      </c>
      <c r="E34" s="51" t="s">
        <v>105</v>
      </c>
      <c r="F34" s="52">
        <v>185</v>
      </c>
    </row>
    <row r="35" spans="1:6" ht="19.5" customHeight="1">
      <c r="A35" s="33" t="s">
        <v>98</v>
      </c>
      <c r="B35" s="33" t="s">
        <v>89</v>
      </c>
      <c r="C35" s="33" t="s">
        <v>104</v>
      </c>
      <c r="D35" s="51" t="s">
        <v>85</v>
      </c>
      <c r="E35" s="51" t="s">
        <v>386</v>
      </c>
      <c r="F35" s="52">
        <v>95</v>
      </c>
    </row>
    <row r="36" spans="1:6" ht="19.5" customHeight="1">
      <c r="A36" s="33" t="s">
        <v>98</v>
      </c>
      <c r="B36" s="33" t="s">
        <v>89</v>
      </c>
      <c r="C36" s="33" t="s">
        <v>104</v>
      </c>
      <c r="D36" s="51" t="s">
        <v>85</v>
      </c>
      <c r="E36" s="51" t="s">
        <v>387</v>
      </c>
      <c r="F36" s="52">
        <v>90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2361111111111111" bottom="0.275" header="0.3145833333333333" footer="0.275"/>
  <pageSetup errors="blank" fitToWidth="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2021-03-09T11:40:37Z</dcterms:created>
  <dcterms:modified xsi:type="dcterms:W3CDTF">2022-07-26T14:42:11Z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4A7BDE66F857469EA4FA9904FFC55E81</vt:lpwstr>
  </property>
  <property fmtid="{D5CDD505-2E9C-101B-9397-08002B2CF9AE}" pid="4" name="퀀_generated_2.-2147483648">
    <vt:i4>2052</vt:i4>
  </property>
</Properties>
</file>