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DETAILRANGE" localSheetId="1">'1'!$A$43:$D$43</definedName>
    <definedName name="DETAILRANGE" localSheetId="2">'1-1'!$A$7:$T$7</definedName>
    <definedName name="DETAILRANGE" localSheetId="3">'1-2'!$A$7:$J$7</definedName>
    <definedName name="DETAILRANGE" localSheetId="4">'2'!$A$41:$H$41</definedName>
    <definedName name="DETAILRANGE" localSheetId="5">'2-1'!$A$7:$AO$7</definedName>
    <definedName name="DETAILRANGE" localSheetId="6">'3'!$A$7:$DI$7</definedName>
    <definedName name="DETAILRANGE" localSheetId="7">'3-1'!$A$7:$G$7</definedName>
    <definedName name="DETAILRANGE" localSheetId="8">'3-2'!$A$6:$F$6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0">'封面'!$A$10</definedName>
    <definedName name="HEADERRANGE" localSheetId="1">'1'!$A$1:$D$42</definedName>
    <definedName name="HEADERRANGE" localSheetId="2">'1-1'!$A$1:$T$6</definedName>
    <definedName name="HEADERRANGE" localSheetId="3">'1-2'!$A$1:$J$6</definedName>
    <definedName name="HEADERRANGE" localSheetId="4">'2'!$A$1:$H$40</definedName>
    <definedName name="HEADERRANGE" localSheetId="5">'2-1'!$A$1:$AO$6</definedName>
    <definedName name="HEADERRANGE" localSheetId="6">'3'!$A$1:$DI$6</definedName>
    <definedName name="HEADERRANGE" localSheetId="7">'3-1'!$A$1:$G$6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0">'封面'!$A$1:$A$9</definedName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<sst xmlns="http://schemas.openxmlformats.org/spreadsheetml/2006/main" count="1342" uniqueCount="659">
  <si>
    <t>四川省交通运输厅机关</t>
  </si>
  <si>
    <t>2021年部门预算</t>
  </si>
  <si>
    <t>报送日期：     年   月   日</t>
  </si>
  <si>
    <t>表1</t>
  </si>
  <si>
    <t>单位收支总表</t>
  </si>
  <si>
    <t>单位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</si>
  <si>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</si>
  <si>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</si>
  <si>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</si>
  <si>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</si>
  <si>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</si>
  <si>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</si>
  <si>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</si>
  <si>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</si>
  <si>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公式政府基金预算</t>
  </si>
  <si>
    <t>二、外交支出</t>
  </si>
  <si>
    <t>金额(外交支出)</t>
  </si>
  <si>
    <t>三、国有资本经营预算拨款收入</t>
  </si>
  <si>
    <t>公式国资经营预算</t>
  </si>
  <si>
    <t>三、国防支出</t>
  </si>
  <si>
    <t>金额(国防支出)</t>
  </si>
  <si>
    <t>四、事业收入</t>
  </si>
  <si>
    <t>公式事业收入</t>
  </si>
  <si>
    <t>四、公共安全支出</t>
  </si>
  <si>
    <t>金额(公共安全支出)</t>
  </si>
  <si>
    <t>五、事业单位经营收入</t>
  </si>
  <si>
    <t>事业单位经营收入</t>
  </si>
  <si>
    <t>五、教育支出</t>
  </si>
  <si>
    <t>六、其他收入</t>
  </si>
  <si>
    <t>六、科学技术支出</t>
  </si>
  <si>
    <t>金额(科学技术支出)</t>
  </si>
  <si>
    <t>七、文化旅游体育与传媒支出</t>
  </si>
  <si>
    <t>金额(文化体育与传媒支出)</t>
  </si>
  <si>
    <t>八、社会保障和就业支出</t>
  </si>
  <si>
    <t>九、社会保险基金支出</t>
  </si>
  <si>
    <t>金额(社会保险基金支出)</t>
  </si>
  <si>
    <t>十、卫生健康支出</t>
  </si>
  <si>
    <t>十一、节能环保支出</t>
  </si>
  <si>
    <t>金额(节能环保支出)</t>
  </si>
  <si>
    <t>十二、城乡社区支出</t>
  </si>
  <si>
    <t>金额(城乡社区支出)</t>
  </si>
  <si>
    <t>十三、农林水支出</t>
  </si>
  <si>
    <t>金额(农林水支出)</t>
  </si>
  <si>
    <t>十四、交通运输支出</t>
  </si>
  <si>
    <t>十五、资源勘探信息等支出</t>
  </si>
  <si>
    <t>金额(资源勘探信息等支出)</t>
  </si>
  <si>
    <t>十六、商业服务业等支出</t>
  </si>
  <si>
    <t>金额(商业服务业等支出)</t>
  </si>
  <si>
    <t>十七、金融支出</t>
  </si>
  <si>
    <t>金额(金融支出)</t>
  </si>
  <si>
    <t>十八、援助其他地区支出</t>
  </si>
  <si>
    <t>金额(援助其他地区支出)</t>
  </si>
  <si>
    <t>十九、国土海洋气象等支出</t>
  </si>
  <si>
    <t>金额(国土海洋气象等支出)</t>
  </si>
  <si>
    <t>二十、住房保障支出</t>
  </si>
  <si>
    <t>二十一、粮油物资储备支出</t>
  </si>
  <si>
    <t>金额(粮油物资储备支出)</t>
  </si>
  <si>
    <t>二十二、国有资本经营预算支出</t>
  </si>
  <si>
    <t>金额(国有资本经营预算支出)</t>
  </si>
  <si>
    <t/>
  </si>
  <si>
    <t>二十三、灾害防治及应急管理支出</t>
  </si>
  <si>
    <t>金额(灾害防治及应急管理支出)</t>
  </si>
  <si>
    <t>二十四、预备费</t>
  </si>
  <si>
    <t>金额(预备费)</t>
  </si>
  <si>
    <t>二十五、其他支出</t>
  </si>
  <si>
    <t>金额(其他支出)</t>
  </si>
  <si>
    <t>二十六、转移性支出</t>
  </si>
  <si>
    <t>金额(转移性支出)</t>
  </si>
  <si>
    <t>二十七、债务还本支出</t>
  </si>
  <si>
    <t>金额(债务还本支出)</t>
  </si>
  <si>
    <t>二十八、债务利息支出</t>
  </si>
  <si>
    <t>金额(债务付息支出)</t>
  </si>
  <si>
    <t>二十九、债务发行费用支出</t>
  </si>
  <si>
    <t>金额(债务发行费用支出)</t>
  </si>
  <si>
    <t>三十、抗疫特别国债安排的支出</t>
  </si>
  <si>
    <t>金额(抗疫特别国债安排的支出)</t>
  </si>
  <si>
    <t>本  年  收  入  合  计</t>
  </si>
  <si>
    <t>本  年  支  出  合  计</t>
  </si>
  <si>
    <t>七、用事业基金弥补收支差额</t>
  </si>
  <si>
    <t>用事业基金弥补收支差额</t>
  </si>
  <si>
    <t xml:space="preserve">三十一、事业单位结余分配 </t>
  </si>
  <si>
    <t>总计(事业单位结余分配)</t>
  </si>
  <si>
    <t>八、上年结转</t>
  </si>
  <si>
    <t xml:space="preserve">    其中：转入事业基金</t>
  </si>
  <si>
    <t>总计(结余转入事业基金)</t>
  </si>
  <si>
    <t>三十二、结转下年</t>
  </si>
  <si>
    <t>总计(结转下年)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</si>
  <si>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</si>
  <si>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</si>
  <si>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</si>
  <si>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</si>
  <si>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</si>
  <si>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</si>
  <si>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</si>
  <si>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</si>
  <si>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</si>
  <si>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</si>
  <si>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</si>
  <si>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转移性收入</t>
  </si>
  <si>
    <t>其他收入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</si>
  <si>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</si>
  <si>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</si>
  <si>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</si>
  <si>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</si>
  <si>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</si>
  <si>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</si>
  <si>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</si>
  <si>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</si>
  <si>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</si>
  <si>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</si>
  <si>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</si>
  <si>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</si>
  <si>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</si>
  <si>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单位编码</t>
  </si>
  <si>
    <t>功能科目名称</t>
  </si>
  <si>
    <t>总计</t>
  </si>
  <si>
    <t>公式上年结转</t>
  </si>
  <si>
    <t>公式一般公共预算</t>
  </si>
  <si>
    <t>公式教育收费</t>
  </si>
  <si>
    <t>公式其他收入</t>
  </si>
  <si>
    <t>201</t>
  </si>
  <si>
    <t>03</t>
  </si>
  <si>
    <t>99</t>
  </si>
  <si>
    <t>其他政府办公厅（室）及相关机构事务支出</t>
  </si>
  <si>
    <t>205</t>
  </si>
  <si>
    <t>08</t>
  </si>
  <si>
    <t>培训支出</t>
  </si>
  <si>
    <t>208</t>
  </si>
  <si>
    <t>05</t>
  </si>
  <si>
    <t>机关事业单位基本养老保险缴费支出</t>
  </si>
  <si>
    <t>01</t>
  </si>
  <si>
    <t>行政单位离退休</t>
  </si>
  <si>
    <t>其他社会保障和就业支出</t>
  </si>
  <si>
    <t>210</t>
  </si>
  <si>
    <t>11</t>
  </si>
  <si>
    <t>行政单位医疗</t>
  </si>
  <si>
    <t>公务员医疗补助</t>
  </si>
  <si>
    <t>214</t>
  </si>
  <si>
    <t>行政运行</t>
  </si>
  <si>
    <t>其他公路水路运输支出</t>
  </si>
  <si>
    <t>02</t>
  </si>
  <si>
    <t>一般行政管理事务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</si>
  <si>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</si>
  <si>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</si>
  <si>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</si>
  <si>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</si>
  <si>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</si>
  <si>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</si>
  <si>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</si>
  <si>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</si>
  <si>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</si>
  <si>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</si>
  <si>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金额(上缴上级支出)</t>
  </si>
  <si>
    <t>金额(对附属单位补助支出)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</si>
  <si>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</si>
  <si>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</si>
  <si>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</si>
  <si>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</si>
  <si>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</si>
  <si>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</si>
  <si>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</si>
  <si>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</si>
  <si>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</si>
  <si>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</si>
  <si>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>公共(一般公共服务支出)</t>
  </si>
  <si>
    <t>基金(一般公共服务支出)</t>
  </si>
  <si>
    <t>国资(一般公共服务支出)</t>
  </si>
  <si>
    <t xml:space="preserve">   政府性基金预算拨款收入</t>
  </si>
  <si>
    <t>公式当年基金</t>
  </si>
  <si>
    <t xml:space="preserve">   外交支出</t>
  </si>
  <si>
    <t>公共(外交支出)</t>
  </si>
  <si>
    <t>基金(外交支出)</t>
  </si>
  <si>
    <t>国资(外交支出)</t>
  </si>
  <si>
    <t xml:space="preserve">   国有资本经营预算拨款收入</t>
  </si>
  <si>
    <t>公式当年国资</t>
  </si>
  <si>
    <t xml:space="preserve">   国防支出</t>
  </si>
  <si>
    <t>公共(国防支出)</t>
  </si>
  <si>
    <t>基金(国防支出)</t>
  </si>
  <si>
    <t>国资(国防支出)</t>
  </si>
  <si>
    <t>二、上年结转</t>
  </si>
  <si>
    <t xml:space="preserve">   公共安全支出</t>
  </si>
  <si>
    <t>公共(公共安全支出)</t>
  </si>
  <si>
    <t>基金(公共安全支出)</t>
  </si>
  <si>
    <t>国资(公共安全支出)</t>
  </si>
  <si>
    <t xml:space="preserve">   教育支出</t>
  </si>
  <si>
    <t>基金(教育支出)</t>
  </si>
  <si>
    <t>国资(教育支出)</t>
  </si>
  <si>
    <t>金额(教育支出)</t>
  </si>
  <si>
    <t>公式上年基金</t>
  </si>
  <si>
    <t xml:space="preserve">   科学技术支出</t>
  </si>
  <si>
    <t>公共(科学技术支出)</t>
  </si>
  <si>
    <t>基金(科学技术支出)</t>
  </si>
  <si>
    <t>国资(科学技术支出)</t>
  </si>
  <si>
    <t>公式上年国资</t>
  </si>
  <si>
    <t xml:space="preserve">   文化旅游体育与传媒支出</t>
  </si>
  <si>
    <t>公共(文化体育与传媒支出)</t>
  </si>
  <si>
    <t>基金(文化体育与传媒支出)</t>
  </si>
  <si>
    <t>国资(文化体育与传媒支出)</t>
  </si>
  <si>
    <t xml:space="preserve">   上年财政拨款资金结转</t>
  </si>
  <si>
    <t>公式上年资金</t>
  </si>
  <si>
    <t xml:space="preserve">   社会保障和就业支出</t>
  </si>
  <si>
    <t>基金(社会保障和就业支出)</t>
  </si>
  <si>
    <t>国资(社会保障和就业支出)</t>
  </si>
  <si>
    <t>金额(社会保障和就业支出)</t>
  </si>
  <si>
    <t xml:space="preserve">   社会保险基金支出</t>
  </si>
  <si>
    <t>公共(社会保险基金支出)</t>
  </si>
  <si>
    <t>基金(社会保险基金支出)</t>
  </si>
  <si>
    <t>国资(社会保险基金支出)</t>
  </si>
  <si>
    <t xml:space="preserve">   卫生健康支出</t>
  </si>
  <si>
    <t>基金(医疗卫生与计划生育支出)</t>
  </si>
  <si>
    <t>国资(医疗卫生与计划生育支出)</t>
  </si>
  <si>
    <t>金额(医疗卫生与计划生育支出)</t>
  </si>
  <si>
    <t xml:space="preserve">   节能环保支出</t>
  </si>
  <si>
    <t>公共(节能环保支出)</t>
  </si>
  <si>
    <t>基金(节能环保支出)</t>
  </si>
  <si>
    <t>国资(节能环保支出)</t>
  </si>
  <si>
    <t xml:space="preserve">   城乡社区支出</t>
  </si>
  <si>
    <t>公共(城乡社区支出)</t>
  </si>
  <si>
    <t>基金(城乡社区支出)</t>
  </si>
  <si>
    <t>国资(城乡社区支出)</t>
  </si>
  <si>
    <t xml:space="preserve">   农林水支出</t>
  </si>
  <si>
    <t>公共(农林水支出)</t>
  </si>
  <si>
    <t>基金(农林水支出)</t>
  </si>
  <si>
    <t>国资(农林水支出)</t>
  </si>
  <si>
    <t xml:space="preserve">   交通运输支出</t>
  </si>
  <si>
    <t>基金(交通运输支出)</t>
  </si>
  <si>
    <t>国资(交通运输支出)</t>
  </si>
  <si>
    <t xml:space="preserve">   资源勘探信息等支出</t>
  </si>
  <si>
    <t>公共(资源勘探信息等支出)</t>
  </si>
  <si>
    <t>基金(资源勘探信息等支出)</t>
  </si>
  <si>
    <t>国资(资源勘探信息等支出)</t>
  </si>
  <si>
    <t xml:space="preserve">   商业服务业等支出</t>
  </si>
  <si>
    <t>公共(商业服务业等支出)</t>
  </si>
  <si>
    <t>基金(商业服务业等支出)</t>
  </si>
  <si>
    <t>国资(商业服务业等支出)</t>
  </si>
  <si>
    <t xml:space="preserve">   金融支出</t>
  </si>
  <si>
    <t>公共(金融支出)</t>
  </si>
  <si>
    <t>基金(金融支出)</t>
  </si>
  <si>
    <t>国资(金融支出)</t>
  </si>
  <si>
    <t xml:space="preserve">   援助其他地区支出</t>
  </si>
  <si>
    <t>公共(援助其他地区支出)</t>
  </si>
  <si>
    <t>基金(援助其他地区支出)</t>
  </si>
  <si>
    <t>国资(援助其他地区支出)</t>
  </si>
  <si>
    <t xml:space="preserve">   国土海洋气象等支出</t>
  </si>
  <si>
    <t>公共(国土海洋气象等支出)</t>
  </si>
  <si>
    <t>基金(国土海洋气象等支出)</t>
  </si>
  <si>
    <t>国资(国土海洋气象等支出)</t>
  </si>
  <si>
    <t xml:space="preserve">   住房保障支出</t>
  </si>
  <si>
    <t>基金(住房保障支出)</t>
  </si>
  <si>
    <t>国资(住房保障支出)</t>
  </si>
  <si>
    <t>金额(住房保障支出)</t>
  </si>
  <si>
    <t xml:space="preserve">   粮油物资储备支出</t>
  </si>
  <si>
    <t>公共(粮油物资储备支出)</t>
  </si>
  <si>
    <t>基金(粮油物资储备支出)</t>
  </si>
  <si>
    <t>国资(粮油物资储备支出)</t>
  </si>
  <si>
    <t xml:space="preserve">   国有资本经营预算支出</t>
  </si>
  <si>
    <t>公共(国有资本经营预算支出)</t>
  </si>
  <si>
    <t>基金(国有资本经营预算支出)</t>
  </si>
  <si>
    <t>国资(国有资本经营预算支出)</t>
  </si>
  <si>
    <t xml:space="preserve">   灾害防治及应急管理支出</t>
  </si>
  <si>
    <t>公共(灾害防治及应急管理支出)</t>
  </si>
  <si>
    <t>基金(灾害防治及应急管理支出)</t>
  </si>
  <si>
    <t>国资(灾害防治及应急管理支出)</t>
  </si>
  <si>
    <t xml:space="preserve">   预备费</t>
  </si>
  <si>
    <t>公共(预备费)</t>
  </si>
  <si>
    <t>基金(预备费)</t>
  </si>
  <si>
    <t>国资(预备费)</t>
  </si>
  <si>
    <t xml:space="preserve">   其他支出</t>
  </si>
  <si>
    <t>公共(其他支出)</t>
  </si>
  <si>
    <t>基金(其他支出)</t>
  </si>
  <si>
    <t>国资(其他支出)</t>
  </si>
  <si>
    <t xml:space="preserve">   转移性支出</t>
  </si>
  <si>
    <t>公共(转移性支出)</t>
  </si>
  <si>
    <t>基金(转移性支出)</t>
  </si>
  <si>
    <t>国资(转移性支出)</t>
  </si>
  <si>
    <t xml:space="preserve">   债务还本支出</t>
  </si>
  <si>
    <t>公共(债务还本支出)</t>
  </si>
  <si>
    <t>基金(债务还本支出)</t>
  </si>
  <si>
    <t>国资(债务还本支出)</t>
  </si>
  <si>
    <t xml:space="preserve">   债务利息支出</t>
  </si>
  <si>
    <t>公共(债务付息支出)</t>
  </si>
  <si>
    <t>基金(债务付息支出)</t>
  </si>
  <si>
    <t>国资(债务付息支出)</t>
  </si>
  <si>
    <t xml:space="preserve">   债务发行费用支出</t>
  </si>
  <si>
    <t>公共(债务发行费用支出)</t>
  </si>
  <si>
    <t>基金(债务发行费用支出)</t>
  </si>
  <si>
    <t>国资(债务发行费用支出)</t>
  </si>
  <si>
    <t xml:space="preserve">   抗疫特别国债安排的支出</t>
  </si>
  <si>
    <t>公共(抗疫特别国债安排的支出)</t>
  </si>
  <si>
    <t>基金(抗疫特别国债安排的支出)</t>
  </si>
  <si>
    <t>国资(抗疫特别国债安排的支出)</t>
  </si>
  <si>
    <t>二、结转下年</t>
  </si>
  <si>
    <t>表2-1</t>
  </si>
  <si>
    <t>财政拨款支出预算表（政府经济分类科目）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</si>
  <si>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</si>
  <si>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</si>
  <si>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</si>
  <si>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</si>
  <si>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</si>
  <si>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</si>
  <si>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</si>
  <si>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经济科目类编码</t>
  </si>
  <si>
    <t>经济科目款编码</t>
  </si>
  <si>
    <t>经济科目款名称</t>
  </si>
  <si>
    <t>当年公共预算(基本支出)</t>
  </si>
  <si>
    <t>当年公共预算(项目支出)</t>
  </si>
  <si>
    <t>政府基金安排(基本支出)</t>
  </si>
  <si>
    <t>政府基金安排(项目支出)</t>
  </si>
  <si>
    <t>国有资本经营(基本支出)</t>
  </si>
  <si>
    <t>国有资本经营(项目支出)</t>
  </si>
  <si>
    <t>中央专项一般(基本支出)</t>
  </si>
  <si>
    <t>中央专项一般(项目支出)</t>
  </si>
  <si>
    <t>中央专项基金(基本支出)</t>
  </si>
  <si>
    <t>中央专项基金(项目支出)</t>
  </si>
  <si>
    <t>中央专项国资(基本支出)</t>
  </si>
  <si>
    <t>中央专项国资(项目支出)</t>
  </si>
  <si>
    <t>上年公共财政(基本支出)</t>
  </si>
  <si>
    <t>上年公共财政(项目支出)</t>
  </si>
  <si>
    <t>上年政府基金(基本支出)</t>
  </si>
  <si>
    <t>上年政府基金(项目支出)</t>
  </si>
  <si>
    <t>上年国资经营(基本支出)</t>
  </si>
  <si>
    <t>上年国资经营(项目支出)</t>
  </si>
  <si>
    <t>上年应返额度(基本支出)</t>
  </si>
  <si>
    <t>上年应返额度(项目支出)</t>
  </si>
  <si>
    <t>上年财拨资金(基本支出)</t>
  </si>
  <si>
    <t>上年财拨资金(项目支出)</t>
  </si>
  <si>
    <t>501</t>
  </si>
  <si>
    <t>317301</t>
  </si>
  <si>
    <t>工资津补贴</t>
  </si>
  <si>
    <t>社会保障缴费</t>
  </si>
  <si>
    <t xml:space="preserve">住房公积金 </t>
  </si>
  <si>
    <t>其他工资福利支出</t>
  </si>
  <si>
    <t>502</t>
  </si>
  <si>
    <t>办公经费</t>
  </si>
  <si>
    <t>会议费</t>
  </si>
  <si>
    <t>培训费</t>
  </si>
  <si>
    <t>委托业务费</t>
  </si>
  <si>
    <t>06</t>
  </si>
  <si>
    <t>公务接待费</t>
  </si>
  <si>
    <t>09</t>
  </si>
  <si>
    <t>维修（护）费</t>
  </si>
  <si>
    <t>其他商品和服务支出</t>
  </si>
  <si>
    <t>503</t>
  </si>
  <si>
    <t>设备购置</t>
  </si>
  <si>
    <t>504</t>
  </si>
  <si>
    <t>其他资本性支出</t>
  </si>
  <si>
    <t>509</t>
  </si>
  <si>
    <t>社会福利和救助</t>
  </si>
  <si>
    <t>离退休费</t>
  </si>
  <si>
    <t>其他对个人和家庭的补助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</si>
  <si>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</si>
  <si>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</si>
  <si>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</si>
  <si>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</si>
  <si>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</si>
  <si>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</si>
  <si>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</si>
  <si>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</si>
  <si>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</si>
  <si>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</si>
  <si>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</si>
  <si>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</si>
  <si>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</si>
  <si>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</si>
  <si>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</si>
  <si>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</si>
  <si>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</si>
  <si>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</si>
  <si>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</si>
  <si>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</si>
  <si>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</si>
  <si>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</si>
  <si>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</si>
  <si>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</si>
  <si>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</si>
  <si>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</si>
  <si>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</si>
  <si>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</si>
  <si>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</si>
  <si>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</si>
  <si>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</si>
  <si>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</si>
  <si>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</si>
  <si>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</si>
  <si>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</si>
  <si>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</si>
  <si>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</si>
  <si>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</si>
  <si>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</si>
  <si>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</si>
  <si>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</si>
  <si>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</si>
  <si>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</si>
  <si>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</si>
  <si>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</si>
  <si>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</si>
  <si>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</si>
  <si>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</si>
  <si>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</si>
  <si>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</si>
  <si>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</si>
  <si>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</si>
  <si>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</si>
  <si>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</si>
  <si>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</si>
  <si>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</si>
  <si>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</si>
  <si>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</si>
  <si>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</si>
  <si>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</si>
  <si>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</si>
  <si>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</si>
  <si>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</si>
  <si>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</si>
  <si>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</si>
  <si>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</si>
  <si>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</si>
  <si>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</si>
  <si>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</si>
  <si>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</si>
  <si>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</si>
  <si>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</si>
  <si>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</si>
  <si>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</si>
  <si>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</si>
  <si>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</si>
  <si>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</si>
  <si>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</si>
  <si>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</si>
  <si>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</si>
  <si>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</si>
  <si>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</si>
  <si>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</si>
  <si>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</si>
  <si>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</si>
  <si>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</si>
  <si>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金额(工资福利支出)</t>
  </si>
  <si>
    <t>金额(基本工资)</t>
  </si>
  <si>
    <t>金额(津贴补贴)</t>
  </si>
  <si>
    <t>金额(奖金)</t>
  </si>
  <si>
    <t>金额(伙食补助费)</t>
  </si>
  <si>
    <t>金额(绩效工资)</t>
  </si>
  <si>
    <t>金额(机关事业单位基本养老保险缴费)</t>
  </si>
  <si>
    <t>金额(职业年金缴费)</t>
  </si>
  <si>
    <t>金额(职工基本医疗保险缴费)</t>
  </si>
  <si>
    <t>金额(公务员医疗补助缴费)</t>
  </si>
  <si>
    <t>金额(其他社会保障缴费)</t>
  </si>
  <si>
    <t>金额(住房公积金)</t>
  </si>
  <si>
    <t>金额(医疗费)</t>
  </si>
  <si>
    <t>金额(其他工资福利支出)</t>
  </si>
  <si>
    <t>金额(商品和服务支出)</t>
  </si>
  <si>
    <t>金额(办公费)</t>
  </si>
  <si>
    <t>金额(印刷费)</t>
  </si>
  <si>
    <t>金额(咨询费)</t>
  </si>
  <si>
    <t>金额(手续费)</t>
  </si>
  <si>
    <t>金额(水费)</t>
  </si>
  <si>
    <t>金额(电费)</t>
  </si>
  <si>
    <t>金额(邮电费)</t>
  </si>
  <si>
    <t>金额(取暖费)</t>
  </si>
  <si>
    <t>金额(物业管理费)</t>
  </si>
  <si>
    <t>金额(差旅费)</t>
  </si>
  <si>
    <t>金额(因公出国(境)费用)</t>
  </si>
  <si>
    <t>金额(维修(护)费)</t>
  </si>
  <si>
    <t>金额(租赁费)</t>
  </si>
  <si>
    <t>金额(会议费)</t>
  </si>
  <si>
    <t>金额(培训费)</t>
  </si>
  <si>
    <t>金额(公务接待费)</t>
  </si>
  <si>
    <t>金额(专用材料费)</t>
  </si>
  <si>
    <t>金额(被装购置费)</t>
  </si>
  <si>
    <t>金额(专用燃料费)</t>
  </si>
  <si>
    <t>金额(劳务费)</t>
  </si>
  <si>
    <t>金额(委托业务费)</t>
  </si>
  <si>
    <t>金额(工会经费)</t>
  </si>
  <si>
    <t>金额(福利费)</t>
  </si>
  <si>
    <t>金额(公务用车运行维护费)</t>
  </si>
  <si>
    <t>金额(其他交通费用)</t>
  </si>
  <si>
    <t>金额(税金及附加费用)</t>
  </si>
  <si>
    <t>金额(其他商品和服务支出)</t>
  </si>
  <si>
    <t>金额(对个人和家庭的补助)</t>
  </si>
  <si>
    <t>金额(离休费)</t>
  </si>
  <si>
    <t>金额(退休费)</t>
  </si>
  <si>
    <t>金额(退职(役)费)</t>
  </si>
  <si>
    <t>金额(抚恤金)</t>
  </si>
  <si>
    <t>金额(生活补助)</t>
  </si>
  <si>
    <t>金额(救济费)</t>
  </si>
  <si>
    <t>金额(医疗费补助)</t>
  </si>
  <si>
    <t>金额(助学金)</t>
  </si>
  <si>
    <t>金额(奖励金)</t>
  </si>
  <si>
    <t>金额(个人农业生产补贴)</t>
  </si>
  <si>
    <t>金额(其他对个人和家庭补助)</t>
  </si>
  <si>
    <t>金额(债务利息及费用支出)</t>
  </si>
  <si>
    <t>金额(国内债务付息)</t>
  </si>
  <si>
    <t>金额(国外债务付息)</t>
  </si>
  <si>
    <t>金额(国内债务发行费用)</t>
  </si>
  <si>
    <t>金额(国外债务发行费用)</t>
  </si>
  <si>
    <t>金额(资本性支出（基本建设）)</t>
  </si>
  <si>
    <t>金额(房屋建筑物购建（基本建设）)</t>
  </si>
  <si>
    <t>金额(办公设备购置（基本建设）)</t>
  </si>
  <si>
    <t>金额(专用设备购置（基本建设）)</t>
  </si>
  <si>
    <t>金额(基础设施建设（基本建设）)</t>
  </si>
  <si>
    <t>金额(大型修缮（基本建设）)</t>
  </si>
  <si>
    <t>金额(信息网络购建（基本建设）)</t>
  </si>
  <si>
    <t>金额(物资储备（基本建设）)</t>
  </si>
  <si>
    <t>金额(公务用车购置（基本建设）)</t>
  </si>
  <si>
    <t>金额(其他交通工具购置（基本建设）)</t>
  </si>
  <si>
    <t>金额(文物和陈列品购置（基本建设）)</t>
  </si>
  <si>
    <t>金额(无形资产购置（基本建设）)</t>
  </si>
  <si>
    <t>金额(其他基本建设支出（基本建设）)</t>
  </si>
  <si>
    <t>金额(资本性支出)</t>
  </si>
  <si>
    <t>金额(房屋建筑物购建)</t>
  </si>
  <si>
    <t>金额(办公设备购置)</t>
  </si>
  <si>
    <t>金额(专用设备购置)</t>
  </si>
  <si>
    <t>金额(基础设施建设)</t>
  </si>
  <si>
    <t>金额(大型修缮)</t>
  </si>
  <si>
    <t>金额(信息网络购建)</t>
  </si>
  <si>
    <t>金额(物资储备)</t>
  </si>
  <si>
    <t>金额(土地补偿)</t>
  </si>
  <si>
    <t>金额(安置补助)</t>
  </si>
  <si>
    <t>金额(地上附着物和青苗补偿)</t>
  </si>
  <si>
    <t>金额(拆迁补偿)</t>
  </si>
  <si>
    <t>金额(公务用车购置)</t>
  </si>
  <si>
    <t>金额(其他交通工具购置)</t>
  </si>
  <si>
    <t>金额(产权参股)</t>
  </si>
  <si>
    <t>金额(文物和陈列品购置)</t>
  </si>
  <si>
    <t>金额(无形资产购置)</t>
  </si>
  <si>
    <t>金额(其他资本性支出)</t>
  </si>
  <si>
    <t>金额(对企业补助（基本建设）)</t>
  </si>
  <si>
    <t>金额(资本金注入（基本建设）)</t>
  </si>
  <si>
    <t>金额(其他对企业补助（基本建设）)</t>
  </si>
  <si>
    <t>金额(对企业补助)</t>
  </si>
  <si>
    <t>金额(资本金注入)</t>
  </si>
  <si>
    <t>金额(政府投资基金股权投资)</t>
  </si>
  <si>
    <t>金额(费用补贴)</t>
  </si>
  <si>
    <t>金额(利息补贴)</t>
  </si>
  <si>
    <t>金额(其他对企业补助)</t>
  </si>
  <si>
    <t>金额(对社会保障基金补助)</t>
  </si>
  <si>
    <t>金额(对社会保险基金补助款)</t>
  </si>
  <si>
    <t>金额(补充全国社会保障基金)</t>
  </si>
  <si>
    <t>金额(赠与)</t>
  </si>
  <si>
    <t>金额(国家赔偿费用支出)</t>
  </si>
  <si>
    <t>金额(对民间非营利组织和群众性自治组织补贴)</t>
  </si>
  <si>
    <t>金额(脱贫攻坚对口帮扶)</t>
  </si>
  <si>
    <t>金额(其他支出款)</t>
  </si>
  <si>
    <t>表3-1</t>
  </si>
  <si>
    <t>一般公共预算基本支出预算表</t>
  </si>
  <si>
    <t>经济分类科目</t>
  </si>
  <si>
    <t>人员经费</t>
  </si>
  <si>
    <t>公用经费</t>
  </si>
  <si>
    <t>10</t>
  </si>
  <si>
    <t>13</t>
  </si>
  <si>
    <t>302</t>
  </si>
  <si>
    <t>04</t>
  </si>
  <si>
    <t>07</t>
  </si>
  <si>
    <t>28</t>
  </si>
  <si>
    <t>29</t>
  </si>
  <si>
    <t>39</t>
  </si>
  <si>
    <t>303</t>
  </si>
  <si>
    <t>表3-2</t>
  </si>
  <si>
    <t>一般公共预算项目支出预算表</t>
  </si>
  <si>
    <t>单位名称（项目）</t>
  </si>
  <si>
    <t>项目名称</t>
  </si>
  <si>
    <t>省级预算内基本建设资金（本级）</t>
  </si>
  <si>
    <t>行业教育专项经费</t>
  </si>
  <si>
    <t>厅大楼安防消防设施维修维护专项工作经费</t>
  </si>
  <si>
    <t>公路管理专项经费</t>
  </si>
  <si>
    <t>行业政策法规专项经费</t>
  </si>
  <si>
    <t>办公大楼消防及安全监控维护费</t>
  </si>
  <si>
    <t>交通外事工作专项经费</t>
  </si>
  <si>
    <t>航务海事工作经费</t>
  </si>
  <si>
    <t>档案管理专项经费</t>
  </si>
  <si>
    <t>审计服务专项经费</t>
  </si>
  <si>
    <t>伤残人员保障专项经费</t>
  </si>
  <si>
    <t>交通行业宣传专项经费</t>
  </si>
  <si>
    <t>行业财务管理专项经费</t>
  </si>
  <si>
    <t>行业建设管理专项经费</t>
  </si>
  <si>
    <t>执法监督及证件制作工作经费</t>
  </si>
  <si>
    <t>高速公路PPP项目重要文本审查</t>
  </si>
  <si>
    <t>社会资本信用评价</t>
  </si>
  <si>
    <t>交叉穿跨越高速公路项目技术审查专项经费</t>
  </si>
  <si>
    <t>安全管理深度评价工作经费</t>
  </si>
  <si>
    <t>设备购置经费</t>
  </si>
  <si>
    <t>信访及维稳工作专项经费</t>
  </si>
  <si>
    <t>交通战备管理工作经费</t>
  </si>
  <si>
    <t>表彰四川省交通运输系统先进集体和先进个人专项经费</t>
  </si>
  <si>
    <t>借用(顶岗锻炼）人员管理工作经费</t>
  </si>
  <si>
    <t>职业病防治专项经费</t>
  </si>
  <si>
    <t>行业行政审批专项经费</t>
  </si>
  <si>
    <t>安全管理专项经费</t>
  </si>
  <si>
    <t>运输管理专项经费</t>
  </si>
  <si>
    <t>人事教育管理专项经费</t>
  </si>
  <si>
    <t>党团管理及活动经费</t>
  </si>
  <si>
    <t>纪检监察专项工作经费</t>
  </si>
  <si>
    <t>专业技术职务任职资格评审专项经费</t>
  </si>
  <si>
    <t>离退休人员管理及活动经费</t>
  </si>
  <si>
    <t>行政运行保障专项</t>
  </si>
  <si>
    <t>信息化建设及运行维护经费（A类）-共管</t>
  </si>
  <si>
    <t>设施设备维修费</t>
  </si>
  <si>
    <t>交通建设行业管理标准化建设研究-共管</t>
  </si>
  <si>
    <t>乡村振兴战略背景下农村交通高质量发展研究-共管</t>
  </si>
  <si>
    <t>成渝地区双城经济圈综合交通发展规划研究-共管</t>
  </si>
  <si>
    <t>交通建设行业管理制度体系建设研究-共管</t>
  </si>
  <si>
    <t>成德眉资同城化综合客运换乘系统规划研究-共管</t>
  </si>
  <si>
    <t>万达开综合交通枢纽发展路径研究-共管</t>
  </si>
  <si>
    <t>高速公路PPP项目绩效考核-共管</t>
  </si>
  <si>
    <t>四川涉藏地区和彝区交通运输“十四五”专项方案-共管</t>
  </si>
  <si>
    <t>综合枢纽咨询评估-共管</t>
  </si>
  <si>
    <t>“一市一主题”及投融资政策研究-共管</t>
  </si>
  <si>
    <t>提升农村交通运输服务水平专项工作方案社稳评估-共管</t>
  </si>
  <si>
    <t>渝广交通融合发展先行区建设路径研究-共管</t>
  </si>
  <si>
    <t>四川省综合运输生产指数构建研究-共管</t>
  </si>
  <si>
    <t>四川省交通运输经济运行分析-共管</t>
  </si>
  <si>
    <t>成德眉资同城化运输发展路径与对策研究-共管</t>
  </si>
  <si>
    <t>成渝地区双城经济圈物流一体化发展研究-共管</t>
  </si>
  <si>
    <t>四川省智慧高速公路发展路径研究-共管</t>
  </si>
  <si>
    <t>突发自然灾害重点项目核查及处置方案编制-共管</t>
  </si>
  <si>
    <t>发改交通工可联合评估-共管</t>
  </si>
  <si>
    <t>成渝地区双城经济圈交通运输信息化协同实施指南研究-共管</t>
  </si>
  <si>
    <t>四川省交通基础建设资金供给创新对策研究-共管</t>
  </si>
  <si>
    <t>2020年四川省交通运输经济运行分析-共管</t>
  </si>
  <si>
    <t>成德眉资同城化综合交通基础设施专项规划研究-共管</t>
  </si>
  <si>
    <t>成渝地区双城经济圈综合运输需求演变趋势特征研究-共管</t>
  </si>
  <si>
    <t>突发重大公共卫生安全事件交通运输管控措施研究-共管</t>
  </si>
  <si>
    <t>四川省公路水路交通建设计划执行评价研究-共管</t>
  </si>
  <si>
    <t>成渝地区双城经济圈交通执法管理协同发展课题研究-共管</t>
  </si>
  <si>
    <t>四川省“内循环、双循环”物流通道发展规划研究-共管</t>
  </si>
  <si>
    <t>大件运输车辆通行高速公路桥梁安全验算费用-共管</t>
  </si>
  <si>
    <t>四川省交通运输信息化2035发展战略-共管</t>
  </si>
  <si>
    <t>高速公路勘察设计成果审查专项经费-共管</t>
  </si>
  <si>
    <t>四川省“十四五”交旅融合发展规划研究-共管</t>
  </si>
  <si>
    <t>四川省普通国省道网线位规划调整研究-共管</t>
  </si>
  <si>
    <t>交通建设管理技术咨询评估服务-共管</t>
  </si>
  <si>
    <t>成渝地区双城经济圈客运一体化发展研究-共管</t>
  </si>
  <si>
    <t>普通省道等项目工可技术咨询-共管</t>
  </si>
  <si>
    <t>2020年四川省交通运输日常统计支撑-共管</t>
  </si>
  <si>
    <t>全省计划项目卫星遥感核查-共管</t>
  </si>
  <si>
    <t>四川省农村公路网规划调整技术咨询服务-共管</t>
  </si>
  <si>
    <t>交通运输“十四五”发展规划-共管</t>
  </si>
  <si>
    <t>高速公路勘察设计成果审查专项经费</t>
  </si>
  <si>
    <t>表3-3</t>
  </si>
  <si>
    <t>一般公共预算“三公”经费支出表</t>
  </si>
  <si>
    <t>单位名称</t>
  </si>
  <si>
    <t>当年财政拨款预算安排</t>
  </si>
  <si>
    <t>公务用车购置及运行费</t>
  </si>
  <si>
    <t>公务用车购置费</t>
  </si>
  <si>
    <t>公务用车运行费</t>
  </si>
  <si>
    <t>公式公车购置</t>
  </si>
  <si>
    <t>14.55</t>
  </si>
  <si>
    <t>0</t>
  </si>
  <si>
    <t>表4</t>
  </si>
  <si>
    <t>政府性基金支出预算表</t>
  </si>
  <si>
    <t>本年政府性基金预算支出</t>
  </si>
  <si>
    <t>金额(基本支出)</t>
  </si>
  <si>
    <t>金额(项目支出)</t>
  </si>
  <si>
    <t>备注：此表无数据。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</si>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</sst>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##0.00"/>
    <numFmt numFmtId="181" formatCode="0_);[Red]\(0\)"/>
    <numFmt numFmtId="182" formatCode="&quot;\&quot;#,##0.00_);\(&quot;\&quot;#,##0.00\)"/>
    <numFmt numFmtId="183" formatCode="#,##0.0000"/>
  </numFmts>
  <fonts count="64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3" borderId="0" applyNumberFormat="0" applyBorder="0" applyAlignment="0" applyProtection="0"/>
    <xf numFmtId="0" fontId="39" fillId="36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4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5" borderId="0" applyNumberFormat="0" applyBorder="0" applyAlignment="0" applyProtection="0"/>
    <xf numFmtId="0" fontId="39" fillId="34" borderId="0" applyNumberFormat="0" applyBorder="0" applyAlignment="0" applyProtection="0"/>
    <xf numFmtId="0" fontId="32" fillId="40" borderId="10" applyNumberFormat="0" applyAlignment="0" applyProtection="0"/>
    <xf numFmtId="0" fontId="39" fillId="34" borderId="0" applyNumberFormat="0" applyBorder="0" applyAlignment="0" applyProtection="0"/>
    <xf numFmtId="0" fontId="39" fillId="37" borderId="0" applyNumberFormat="0" applyBorder="0" applyAlignment="0" applyProtection="0"/>
    <xf numFmtId="0" fontId="38" fillId="36" borderId="0" applyNumberFormat="0" applyBorder="0" applyAlignment="0" applyProtection="0"/>
    <xf numFmtId="0" fontId="39" fillId="38" borderId="0" applyNumberFormat="0" applyBorder="0" applyAlignment="0" applyProtection="0"/>
    <xf numFmtId="0" fontId="38" fillId="41" borderId="0" applyNumberFormat="0" applyBorder="0" applyAlignment="0" applyProtection="0"/>
    <xf numFmtId="0" fontId="39" fillId="39" borderId="0" applyNumberFormat="0" applyBorder="0" applyAlignment="0" applyProtection="0"/>
    <xf numFmtId="0" fontId="38" fillId="33" borderId="0" applyNumberFormat="0" applyBorder="0" applyAlignment="0" applyProtection="0"/>
    <xf numFmtId="0" fontId="38" fillId="35" borderId="0" applyNumberFormat="0" applyBorder="0" applyAlignment="0" applyProtection="0"/>
    <xf numFmtId="0" fontId="38" fillId="38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3" fillId="0" borderId="11" applyNumberFormat="0" applyFill="0" applyAlignment="0" applyProtection="0"/>
    <xf numFmtId="0" fontId="31" fillId="42" borderId="12" applyNumberFormat="0" applyAlignment="0" applyProtection="0"/>
    <xf numFmtId="0" fontId="40" fillId="33" borderId="0" applyNumberFormat="0" applyBorder="0" applyAlignment="0" applyProtection="0"/>
    <xf numFmtId="0" fontId="38" fillId="35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0" fillId="34" borderId="13" applyNumberFormat="0" applyFont="0" applyAlignment="0" applyProtection="0"/>
    <xf numFmtId="0" fontId="29" fillId="33" borderId="12" applyNumberFormat="0" applyAlignment="0" applyProtection="0"/>
    <xf numFmtId="0" fontId="38" fillId="43" borderId="0" applyNumberFormat="0" applyBorder="0" applyAlignment="0" applyProtection="0"/>
    <xf numFmtId="0" fontId="35" fillId="44" borderId="0" applyNumberFormat="0" applyBorder="0" applyAlignment="0" applyProtection="0"/>
    <xf numFmtId="0" fontId="39" fillId="38" borderId="0" applyNumberFormat="0" applyBorder="0" applyAlignment="0" applyProtection="0"/>
    <xf numFmtId="0" fontId="39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2" borderId="12" applyNumberFormat="0" applyAlignment="0" applyProtection="0"/>
    <xf numFmtId="0" fontId="40" fillId="33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0" fillId="34" borderId="13" applyNumberFormat="0" applyFont="0" applyAlignment="0" applyProtection="0"/>
    <xf numFmtId="0" fontId="32" fillId="40" borderId="10" applyNumberFormat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34" fillId="0" borderId="14" applyNumberFormat="0" applyFill="0" applyAlignment="0" applyProtection="0"/>
    <xf numFmtId="0" fontId="38" fillId="36" borderId="0" applyNumberFormat="0" applyBorder="0" applyAlignment="0" applyProtection="0"/>
    <xf numFmtId="0" fontId="38" fillId="41" borderId="0" applyNumberFormat="0" applyBorder="0" applyAlignment="0" applyProtection="0"/>
    <xf numFmtId="0" fontId="34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41" fillId="0" borderId="15" applyNumberFormat="0" applyFill="0" applyAlignment="0" applyProtection="0"/>
    <xf numFmtId="0" fontId="35" fillId="44" borderId="0" applyNumberFormat="0" applyBorder="0" applyAlignment="0" applyProtection="0"/>
    <xf numFmtId="0" fontId="43" fillId="0" borderId="16" applyNumberFormat="0" applyFill="0" applyAlignment="0" applyProtection="0"/>
    <xf numFmtId="0" fontId="36" fillId="47" borderId="0" applyNumberFormat="0" applyBorder="0" applyAlignment="0" applyProtection="0"/>
    <xf numFmtId="0" fontId="38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30" fillId="42" borderId="17" applyNumberFormat="0" applyAlignment="0" applyProtection="0"/>
    <xf numFmtId="0" fontId="33" fillId="0" borderId="11" applyNumberFormat="0" applyFill="0" applyAlignment="0" applyProtection="0"/>
    <xf numFmtId="0" fontId="30" fillId="42" borderId="17" applyNumberFormat="0" applyAlignment="0" applyProtection="0"/>
    <xf numFmtId="0" fontId="29" fillId="33" borderId="12" applyNumberFormat="0" applyAlignment="0" applyProtection="0"/>
    <xf numFmtId="0" fontId="41" fillId="0" borderId="15" applyNumberFormat="0" applyFill="0" applyAlignment="0" applyProtection="0"/>
    <xf numFmtId="0" fontId="44" fillId="0" borderId="18" applyNumberFormat="0" applyFill="0" applyAlignment="0" applyProtection="0"/>
    <xf numFmtId="0" fontId="43" fillId="0" borderId="16" applyNumberFormat="0" applyFill="0" applyAlignment="0" applyProtection="0"/>
    <xf numFmtId="0" fontId="36" fillId="47" borderId="0" applyNumberFormat="0" applyBorder="0" applyAlignment="0" applyProtection="0"/>
    <xf numFmtId="0" fontId="44" fillId="0" borderId="18" applyNumberFormat="0" applyFill="0" applyAlignment="0" applyProtection="0"/>
    <xf numFmtId="0" fontId="38" fillId="48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38" fillId="48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</cellStyleXfs>
  <cellXfs count="341"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42" borderId="0" xfId="0" applyNumberFormat="1" applyFont="1" applyFill="1" applyAlignment="1">
      <alignment/>
    </xf>
    <xf numFmtId="0" fontId="3" fillId="42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42" borderId="2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180" fontId="3" fillId="0" borderId="23" xfId="0" applyNumberFormat="1" applyFont="1" applyFill="1" applyBorder="1" applyAlignment="1" applyProtection="1">
      <alignment vertical="center" wrapText="1"/>
      <protection/>
    </xf>
    <xf numFmtId="180" fontId="3" fillId="0" borderId="31" xfId="0" applyNumberFormat="1" applyFont="1" applyFill="1" applyBorder="1" applyAlignment="1" applyProtection="1">
      <alignment vertical="center" wrapText="1"/>
      <protection/>
    </xf>
    <xf numFmtId="0" fontId="3" fillId="42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Border="1" applyAlignment="1">
      <alignment/>
    </xf>
    <xf numFmtId="0" fontId="5" fillId="4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6" fillId="42" borderId="0" xfId="0" applyNumberFormat="1" applyFont="1" applyFill="1" applyAlignment="1" applyProtection="1">
      <alignment vertical="center" wrapText="1"/>
      <protection/>
    </xf>
    <xf numFmtId="0" fontId="7" fillId="42" borderId="0" xfId="0" applyNumberFormat="1" applyFont="1" applyFill="1" applyAlignment="1" applyProtection="1">
      <alignment vertical="center" wrapText="1"/>
      <protection/>
    </xf>
    <xf numFmtId="0" fontId="0" fillId="42" borderId="0" xfId="0" applyNumberFormat="1" applyFont="1" applyFill="1" applyAlignment="1">
      <alignment/>
    </xf>
    <xf numFmtId="0" fontId="8" fillId="42" borderId="0" xfId="0" applyNumberFormat="1" applyFont="1" applyFill="1" applyAlignment="1">
      <alignment/>
    </xf>
    <xf numFmtId="0" fontId="3" fillId="42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0" fillId="4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Continuous" vertical="center"/>
      <protection/>
    </xf>
    <xf numFmtId="0" fontId="3" fillId="0" borderId="24" xfId="0" applyNumberFormat="1" applyFont="1" applyFill="1" applyBorder="1" applyAlignment="1" applyProtection="1">
      <alignment horizontal="centerContinuous" vertical="center"/>
      <protection/>
    </xf>
    <xf numFmtId="1" fontId="3" fillId="0" borderId="32" xfId="0" applyNumberFormat="1" applyFont="1" applyFill="1" applyBorder="1" applyAlignment="1" applyProtection="1">
      <alignment horizontal="center" vertical="center" wrapText="1"/>
      <protection/>
    </xf>
    <xf numFmtId="1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1" fontId="3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>
      <alignment horizontal="center" vertical="center"/>
    </xf>
    <xf numFmtId="180" fontId="3" fillId="0" borderId="30" xfId="0" applyNumberFormat="1" applyFont="1" applyFill="1" applyBorder="1" applyAlignment="1" applyProtection="1">
      <alignment vertical="center" wrapText="1"/>
      <protection/>
    </xf>
    <xf numFmtId="180" fontId="3" fillId="0" borderId="22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/>
      <protection/>
    </xf>
    <xf numFmtId="0" fontId="12" fillId="0" borderId="29" xfId="0" applyNumberFormat="1" applyFont="1" applyFill="1" applyBorder="1" applyAlignment="1" applyProtection="1">
      <alignment horizontal="center" vertical="center"/>
      <protection/>
    </xf>
    <xf numFmtId="1" fontId="12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1" fontId="12" fillId="0" borderId="34" xfId="0" applyNumberFormat="1" applyFont="1" applyFill="1" applyBorder="1" applyAlignment="1" applyProtection="1">
      <alignment horizontal="center" vertical="center" wrapText="1"/>
      <protection/>
    </xf>
    <xf numFmtId="0" fontId="12" fillId="0" borderId="28" xfId="0" applyNumberFormat="1" applyFont="1" applyFill="1" applyBorder="1" applyAlignment="1" applyProtection="1">
      <alignment horizontal="center" vertical="center" wrapText="1"/>
      <protection/>
    </xf>
    <xf numFmtId="1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27" xfId="0" applyNumberFormat="1" applyFont="1" applyFill="1" applyBorder="1" applyAlignment="1" applyProtection="1">
      <alignment horizontal="center" vertical="center" wrapText="1"/>
      <protection/>
    </xf>
    <xf numFmtId="1" fontId="12" fillId="0" borderId="29" xfId="0" applyNumberFormat="1" applyFont="1" applyFill="1" applyBorder="1" applyAlignment="1" applyProtection="1">
      <alignment horizontal="center" vertical="center" wrapText="1"/>
      <protection/>
    </xf>
    <xf numFmtId="49" fontId="12" fillId="0" borderId="30" xfId="0" applyNumberFormat="1" applyFont="1" applyFill="1" applyBorder="1" applyAlignment="1" applyProtection="1">
      <alignment horizontal="center" vertical="center" wrapText="1"/>
      <protection/>
    </xf>
    <xf numFmtId="49" fontId="12" fillId="0" borderId="23" xfId="0" applyNumberFormat="1" applyFont="1" applyFill="1" applyBorder="1" applyAlignment="1" applyProtection="1">
      <alignment horizontal="center" vertical="center" wrapText="1"/>
      <protection/>
    </xf>
    <xf numFmtId="180" fontId="12" fillId="0" borderId="31" xfId="0" applyNumberFormat="1" applyFont="1" applyFill="1" applyBorder="1" applyAlignment="1" applyProtection="1">
      <alignment horizontal="center" vertical="center" wrapText="1"/>
      <protection/>
    </xf>
    <xf numFmtId="180" fontId="12" fillId="0" borderId="30" xfId="0" applyNumberFormat="1" applyFont="1" applyFill="1" applyBorder="1" applyAlignment="1" applyProtection="1">
      <alignment horizontal="center" vertical="center" wrapText="1"/>
      <protection/>
    </xf>
    <xf numFmtId="180" fontId="12" fillId="0" borderId="23" xfId="0" applyNumberFormat="1" applyFont="1" applyFill="1" applyBorder="1" applyAlignment="1" applyProtection="1">
      <alignment horizontal="center" vertical="center" wrapText="1"/>
      <protection/>
    </xf>
    <xf numFmtId="180" fontId="12" fillId="0" borderId="22" xfId="0" applyNumberFormat="1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42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left"/>
      <protection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1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0" fillId="42" borderId="0" xfId="0" applyNumberFormat="1" applyFont="1" applyFill="1" applyAlignment="1">
      <alignment/>
    </xf>
    <xf numFmtId="0" fontId="12" fillId="42" borderId="26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1" fontId="12" fillId="0" borderId="30" xfId="0" applyNumberFormat="1" applyFont="1" applyFill="1" applyBorder="1" applyAlignment="1" applyProtection="1">
      <alignment horizontal="center" vertical="center" wrapText="1"/>
      <protection/>
    </xf>
    <xf numFmtId="49" fontId="12" fillId="0" borderId="25" xfId="0" applyNumberFormat="1" applyFont="1" applyFill="1" applyBorder="1" applyAlignment="1" applyProtection="1">
      <alignment horizontal="center" vertical="center" wrapText="1"/>
      <protection/>
    </xf>
    <xf numFmtId="18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0" fillId="42" borderId="0" xfId="0" applyNumberFormat="1" applyFont="1" applyFill="1" applyBorder="1" applyAlignment="1">
      <alignment/>
    </xf>
    <xf numFmtId="49" fontId="5" fillId="42" borderId="23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vertical="center" wrapText="1"/>
      <protection/>
    </xf>
    <xf numFmtId="43" fontId="5" fillId="0" borderId="23" xfId="0" applyNumberFormat="1" applyFont="1" applyFill="1" applyBorder="1" applyAlignment="1" applyProtection="1">
      <alignment vertical="center" wrapText="1"/>
      <protection/>
    </xf>
    <xf numFmtId="0" fontId="5" fillId="42" borderId="23" xfId="0" applyNumberFormat="1" applyFont="1" applyFill="1" applyBorder="1" applyAlignment="1" applyProtection="1">
      <alignment vertical="center" wrapText="1"/>
      <protection/>
    </xf>
    <xf numFmtId="0" fontId="13" fillId="42" borderId="23" xfId="0" applyNumberFormat="1" applyFont="1" applyFill="1" applyBorder="1" applyAlignment="1" applyProtection="1">
      <alignment vertical="center" wrapText="1"/>
      <protection/>
    </xf>
    <xf numFmtId="0" fontId="2" fillId="42" borderId="23" xfId="0" applyNumberFormat="1" applyFont="1" applyFill="1" applyBorder="1" applyAlignment="1">
      <alignment vertical="center"/>
    </xf>
    <xf numFmtId="43" fontId="2" fillId="0" borderId="23" xfId="0" applyNumberFormat="1" applyFont="1" applyFill="1" applyBorder="1" applyAlignment="1">
      <alignment vertical="center"/>
    </xf>
    <xf numFmtId="0" fontId="2" fillId="42" borderId="0" xfId="0" applyNumberFormat="1" applyFont="1" applyFill="1" applyAlignment="1">
      <alignment vertical="center"/>
    </xf>
    <xf numFmtId="0" fontId="2" fillId="42" borderId="0" xfId="0" applyNumberFormat="1" applyFont="1" applyFill="1" applyAlignment="1">
      <alignment/>
    </xf>
    <xf numFmtId="0" fontId="5" fillId="42" borderId="23" xfId="0" applyNumberFormat="1" applyFont="1" applyFill="1" applyBorder="1" applyAlignment="1" applyProtection="1">
      <alignment vertical="center"/>
      <protection/>
    </xf>
    <xf numFmtId="0" fontId="2" fillId="42" borderId="0" xfId="0" applyNumberFormat="1" applyFont="1" applyFill="1" applyBorder="1" applyAlignment="1">
      <alignment vertical="center"/>
    </xf>
    <xf numFmtId="0" fontId="2" fillId="42" borderId="0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1" fontId="12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1" fontId="12" fillId="0" borderId="23" xfId="0" applyNumberFormat="1" applyFont="1" applyFill="1" applyBorder="1" applyAlignment="1" applyProtection="1">
      <alignment horizontal="center" vertical="center" wrapText="1"/>
      <protection/>
    </xf>
    <xf numFmtId="1" fontId="12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35" xfId="0" applyNumberFormat="1" applyFont="1" applyFill="1" applyBorder="1" applyAlignment="1" applyProtection="1">
      <alignment horizontal="center" vertical="center" wrapText="1"/>
      <protection/>
    </xf>
    <xf numFmtId="49" fontId="12" fillId="0" borderId="31" xfId="0" applyNumberFormat="1" applyFont="1" applyFill="1" applyBorder="1" applyAlignment="1" applyProtection="1">
      <alignment horizontal="center" vertical="center" wrapText="1"/>
      <protection/>
    </xf>
    <xf numFmtId="49" fontId="12" fillId="0" borderId="30" xfId="0" applyNumberFormat="1" applyFont="1" applyFill="1" applyBorder="1" applyAlignment="1" applyProtection="1">
      <alignment vertical="center" wrapText="1"/>
      <protection/>
    </xf>
    <xf numFmtId="180" fontId="12" fillId="0" borderId="30" xfId="0" applyNumberFormat="1" applyFont="1" applyFill="1" applyBorder="1" applyAlignment="1" applyProtection="1">
      <alignment vertical="center" wrapText="1"/>
      <protection/>
    </xf>
    <xf numFmtId="180" fontId="12" fillId="0" borderId="23" xfId="0" applyNumberFormat="1" applyFont="1" applyFill="1" applyBorder="1" applyAlignment="1" applyProtection="1">
      <alignment vertical="center" wrapText="1"/>
      <protection/>
    </xf>
    <xf numFmtId="49" fontId="2" fillId="0" borderId="23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left" vertical="center"/>
    </xf>
    <xf numFmtId="43" fontId="2" fillId="0" borderId="23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 horizontal="left"/>
    </xf>
    <xf numFmtId="1" fontId="2" fillId="0" borderId="23" xfId="0" applyNumberFormat="1" applyFont="1" applyFill="1" applyBorder="1" applyAlignment="1">
      <alignment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2" fillId="49" borderId="30" xfId="0" applyNumberFormat="1" applyFont="1" applyFill="1" applyBorder="1" applyAlignment="1" applyProtection="1">
      <alignment horizontal="center" vertical="center" wrapText="1"/>
      <protection/>
    </xf>
    <xf numFmtId="0" fontId="12" fillId="42" borderId="19" xfId="0" applyNumberFormat="1" applyFont="1" applyFill="1" applyBorder="1" applyAlignment="1" applyProtection="1">
      <alignment horizontal="center" vertical="center"/>
      <protection/>
    </xf>
    <xf numFmtId="0" fontId="12" fillId="42" borderId="20" xfId="0" applyNumberFormat="1" applyFont="1" applyFill="1" applyBorder="1" applyAlignment="1" applyProtection="1">
      <alignment horizontal="center" vertical="center"/>
      <protection/>
    </xf>
    <xf numFmtId="0" fontId="12" fillId="49" borderId="23" xfId="0" applyNumberFormat="1" applyFont="1" applyFill="1" applyBorder="1" applyAlignment="1" applyProtection="1">
      <alignment horizontal="center" vertical="center" wrapText="1"/>
      <protection/>
    </xf>
    <xf numFmtId="0" fontId="12" fillId="5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49" borderId="29" xfId="0" applyNumberFormat="1" applyFont="1" applyFill="1" applyBorder="1" applyAlignment="1" applyProtection="1">
      <alignment horizontal="center" vertical="center" wrapText="1"/>
      <protection/>
    </xf>
    <xf numFmtId="0" fontId="12" fillId="50" borderId="29" xfId="0" applyNumberFormat="1" applyFont="1" applyFill="1" applyBorder="1" applyAlignment="1" applyProtection="1">
      <alignment horizontal="center" vertical="center" wrapText="1"/>
      <protection/>
    </xf>
    <xf numFmtId="4" fontId="12" fillId="49" borderId="30" xfId="0" applyNumberFormat="1" applyFont="1" applyFill="1" applyBorder="1" applyAlignment="1" applyProtection="1">
      <alignment horizontal="center" vertical="center" wrapText="1"/>
      <protection/>
    </xf>
    <xf numFmtId="4" fontId="12" fillId="50" borderId="30" xfId="0" applyNumberFormat="1" applyFont="1" applyFill="1" applyBorder="1" applyAlignment="1" applyProtection="1">
      <alignment horizontal="center" vertical="center" wrapText="1"/>
      <protection/>
    </xf>
    <xf numFmtId="4" fontId="1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42" borderId="23" xfId="0" applyNumberFormat="1" applyFont="1" applyFill="1" applyBorder="1" applyAlignment="1">
      <alignment horizontal="center"/>
    </xf>
    <xf numFmtId="0" fontId="2" fillId="42" borderId="23" xfId="0" applyNumberFormat="1" applyFont="1" applyFill="1" applyBorder="1" applyAlignment="1">
      <alignment/>
    </xf>
    <xf numFmtId="43" fontId="2" fillId="49" borderId="23" xfId="0" applyNumberFormat="1" applyFont="1" applyFill="1" applyBorder="1" applyAlignment="1">
      <alignment/>
    </xf>
    <xf numFmtId="43" fontId="2" fillId="50" borderId="23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4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42" borderId="21" xfId="0" applyNumberFormat="1" applyFont="1" applyFill="1" applyBorder="1" applyAlignment="1" applyProtection="1">
      <alignment horizontal="center" vertical="center"/>
      <protection/>
    </xf>
    <xf numFmtId="4" fontId="12" fillId="50" borderId="23" xfId="0" applyNumberFormat="1" applyFont="1" applyFill="1" applyBorder="1" applyAlignment="1" applyProtection="1">
      <alignment horizontal="center" vertical="center" wrapText="1"/>
      <protection/>
    </xf>
    <xf numFmtId="1" fontId="12" fillId="0" borderId="32" xfId="0" applyNumberFormat="1" applyFont="1" applyFill="1" applyBorder="1" applyAlignment="1" applyProtection="1">
      <alignment horizontal="center" vertical="center" wrapText="1"/>
      <protection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0" fontId="3" fillId="42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42" borderId="0" xfId="0" applyNumberFormat="1" applyFont="1" applyFill="1" applyAlignment="1">
      <alignment horizontal="center"/>
    </xf>
    <xf numFmtId="43" fontId="3" fillId="42" borderId="0" xfId="0" applyNumberFormat="1" applyFont="1" applyFill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/>
    </xf>
    <xf numFmtId="43" fontId="3" fillId="42" borderId="0" xfId="0" applyNumberFormat="1" applyFont="1" applyFill="1" applyAlignment="1">
      <alignment/>
    </xf>
    <xf numFmtId="43" fontId="12" fillId="49" borderId="31" xfId="0" applyNumberFormat="1" applyFont="1" applyFill="1" applyBorder="1" applyAlignment="1" applyProtection="1">
      <alignment horizontal="center" vertical="center"/>
      <protection/>
    </xf>
    <xf numFmtId="49" fontId="12" fillId="0" borderId="19" xfId="0" applyNumberFormat="1" applyFont="1" applyFill="1" applyBorder="1" applyAlignment="1" applyProtection="1">
      <alignment horizontal="center" vertical="center"/>
      <protection/>
    </xf>
    <xf numFmtId="49" fontId="12" fillId="0" borderId="21" xfId="0" applyNumberFormat="1" applyFont="1" applyFill="1" applyBorder="1" applyAlignment="1" applyProtection="1">
      <alignment horizontal="center" vertical="center"/>
      <protection/>
    </xf>
    <xf numFmtId="49" fontId="12" fillId="0" borderId="24" xfId="0" applyNumberFormat="1" applyFont="1" applyFill="1" applyBorder="1" applyAlignment="1" applyProtection="1">
      <alignment horizontal="center" vertical="center" wrapText="1"/>
      <protection/>
    </xf>
    <xf numFmtId="43" fontId="12" fillId="49" borderId="23" xfId="0" applyNumberFormat="1" applyFont="1" applyFill="1" applyBorder="1" applyAlignment="1" applyProtection="1">
      <alignment horizontal="center" vertical="center"/>
      <protection/>
    </xf>
    <xf numFmtId="43" fontId="12" fillId="51" borderId="25" xfId="0" applyNumberFormat="1" applyFont="1" applyFill="1" applyBorder="1" applyAlignment="1" applyProtection="1">
      <alignment horizontal="center" vertical="center"/>
      <protection/>
    </xf>
    <xf numFmtId="43" fontId="12" fillId="0" borderId="19" xfId="0" applyNumberFormat="1" applyFont="1" applyFill="1" applyBorder="1" applyAlignment="1" applyProtection="1">
      <alignment horizontal="center" vertical="center"/>
      <protection/>
    </xf>
    <xf numFmtId="43" fontId="12" fillId="0" borderId="20" xfId="0" applyNumberFormat="1" applyFont="1" applyFill="1" applyBorder="1" applyAlignment="1" applyProtection="1">
      <alignment horizontal="center" vertical="center"/>
      <protection/>
    </xf>
    <xf numFmtId="49" fontId="12" fillId="0" borderId="26" xfId="0" applyNumberFormat="1" applyFont="1" applyFill="1" applyBorder="1" applyAlignment="1" applyProtection="1">
      <alignment horizontal="center" vertical="center" wrapText="1"/>
      <protection/>
    </xf>
    <xf numFmtId="49" fontId="12" fillId="0" borderId="28" xfId="0" applyNumberFormat="1" applyFont="1" applyFill="1" applyBorder="1" applyAlignment="1" applyProtection="1">
      <alignment horizontal="center" vertical="center" wrapText="1"/>
      <protection/>
    </xf>
    <xf numFmtId="43" fontId="12" fillId="49" borderId="29" xfId="0" applyNumberFormat="1" applyFont="1" applyFill="1" applyBorder="1" applyAlignment="1" applyProtection="1">
      <alignment horizontal="center" vertical="center"/>
      <protection/>
    </xf>
    <xf numFmtId="43" fontId="12" fillId="51" borderId="29" xfId="0" applyNumberFormat="1" applyFont="1" applyFill="1" applyBorder="1" applyAlignment="1" applyProtection="1">
      <alignment horizontal="center" vertical="center"/>
      <protection/>
    </xf>
    <xf numFmtId="43" fontId="12" fillId="50" borderId="33" xfId="0" applyNumberFormat="1" applyFont="1" applyFill="1" applyBorder="1" applyAlignment="1" applyProtection="1">
      <alignment horizontal="center" vertical="center" wrapText="1"/>
      <protection/>
    </xf>
    <xf numFmtId="43" fontId="12" fillId="0" borderId="26" xfId="0" applyNumberFormat="1" applyFont="1" applyFill="1" applyBorder="1" applyAlignment="1" applyProtection="1">
      <alignment horizontal="center" vertical="center" wrapText="1"/>
      <protection/>
    </xf>
    <xf numFmtId="43" fontId="10" fillId="49" borderId="23" xfId="0" applyNumberFormat="1" applyFont="1" applyFill="1" applyBorder="1" applyAlignment="1">
      <alignment vertical="center"/>
    </xf>
    <xf numFmtId="43" fontId="10" fillId="51" borderId="23" xfId="0" applyNumberFormat="1" applyFont="1" applyFill="1" applyBorder="1" applyAlignment="1">
      <alignment vertical="center"/>
    </xf>
    <xf numFmtId="43" fontId="10" fillId="50" borderId="23" xfId="0" applyNumberFormat="1" applyFont="1" applyFill="1" applyBorder="1" applyAlignment="1">
      <alignment vertical="center"/>
    </xf>
    <xf numFmtId="43" fontId="12" fillId="0" borderId="30" xfId="0" applyNumberFormat="1" applyFont="1" applyFill="1" applyBorder="1" applyAlignment="1" applyProtection="1">
      <alignment vertical="center" wrapText="1"/>
      <protection/>
    </xf>
    <xf numFmtId="43" fontId="2" fillId="42" borderId="23" xfId="0" applyNumberFormat="1" applyFont="1" applyFill="1" applyBorder="1" applyAlignment="1">
      <alignment/>
    </xf>
    <xf numFmtId="43" fontId="2" fillId="51" borderId="23" xfId="0" applyNumberFormat="1" applyFont="1" applyFill="1" applyBorder="1" applyAlignment="1">
      <alignment/>
    </xf>
    <xf numFmtId="0" fontId="3" fillId="42" borderId="0" xfId="0" applyNumberFormat="1" applyFont="1" applyFill="1" applyAlignment="1">
      <alignment/>
    </xf>
    <xf numFmtId="0" fontId="0" fillId="42" borderId="0" xfId="0" applyNumberFormat="1" applyFont="1" applyFill="1" applyAlignment="1">
      <alignment/>
    </xf>
    <xf numFmtId="43" fontId="12" fillId="0" borderId="21" xfId="0" applyNumberFormat="1" applyFont="1" applyFill="1" applyBorder="1" applyAlignment="1" applyProtection="1">
      <alignment horizontal="center" vertical="center"/>
      <protection/>
    </xf>
    <xf numFmtId="1" fontId="12" fillId="0" borderId="19" xfId="0" applyNumberFormat="1" applyFont="1" applyFill="1" applyBorder="1" applyAlignment="1" applyProtection="1">
      <alignment horizontal="center" vertical="center"/>
      <protection/>
    </xf>
    <xf numFmtId="1" fontId="12" fillId="0" borderId="20" xfId="0" applyNumberFormat="1" applyFont="1" applyFill="1" applyBorder="1" applyAlignment="1" applyProtection="1">
      <alignment horizontal="center" vertical="center"/>
      <protection/>
    </xf>
    <xf numFmtId="1" fontId="12" fillId="0" borderId="21" xfId="0" applyNumberFormat="1" applyFont="1" applyFill="1" applyBorder="1" applyAlignment="1" applyProtection="1">
      <alignment horizontal="center" vertical="center"/>
      <protection/>
    </xf>
    <xf numFmtId="1" fontId="12" fillId="51" borderId="34" xfId="0" applyNumberFormat="1" applyFont="1" applyFill="1" applyBorder="1" applyAlignment="1" applyProtection="1">
      <alignment horizontal="center" vertical="center"/>
      <protection/>
    </xf>
    <xf numFmtId="0" fontId="12" fillId="50" borderId="33" xfId="0" applyNumberFormat="1" applyFont="1" applyFill="1" applyBorder="1" applyAlignment="1" applyProtection="1">
      <alignment horizontal="center" vertical="center" wrapText="1"/>
      <protection/>
    </xf>
    <xf numFmtId="0" fontId="12" fillId="42" borderId="26" xfId="0" applyNumberFormat="1" applyFont="1" applyFill="1" applyBorder="1" applyAlignment="1" applyProtection="1">
      <alignment horizontal="center" vertical="center" wrapText="1"/>
      <protection/>
    </xf>
    <xf numFmtId="1" fontId="12" fillId="51" borderId="29" xfId="0" applyNumberFormat="1" applyFont="1" applyFill="1" applyBorder="1" applyAlignment="1" applyProtection="1">
      <alignment horizontal="center" vertical="center"/>
      <protection/>
    </xf>
    <xf numFmtId="43" fontId="12" fillId="0" borderId="23" xfId="0" applyNumberFormat="1" applyFont="1" applyFill="1" applyBorder="1" applyAlignment="1" applyProtection="1">
      <alignment vertical="center" wrapText="1"/>
      <protection/>
    </xf>
    <xf numFmtId="180" fontId="12" fillId="50" borderId="30" xfId="0" applyNumberFormat="1" applyFont="1" applyFill="1" applyBorder="1" applyAlignment="1" applyProtection="1">
      <alignment vertical="center" wrapText="1"/>
      <protection/>
    </xf>
    <xf numFmtId="180" fontId="12" fillId="51" borderId="31" xfId="0" applyNumberFormat="1" applyFont="1" applyFill="1" applyBorder="1" applyAlignment="1" applyProtection="1">
      <alignment vertical="center" wrapText="1"/>
      <protection/>
    </xf>
    <xf numFmtId="0" fontId="2" fillId="50" borderId="23" xfId="0" applyNumberFormat="1" applyFont="1" applyFill="1" applyBorder="1" applyAlignment="1">
      <alignment/>
    </xf>
    <xf numFmtId="0" fontId="2" fillId="51" borderId="23" xfId="0" applyNumberFormat="1" applyFont="1" applyFill="1" applyBorder="1" applyAlignment="1">
      <alignment/>
    </xf>
    <xf numFmtId="1" fontId="2" fillId="50" borderId="23" xfId="0" applyNumberFormat="1" applyFont="1" applyFill="1" applyBorder="1" applyAlignment="1">
      <alignment/>
    </xf>
    <xf numFmtId="1" fontId="2" fillId="51" borderId="23" xfId="0" applyNumberFormat="1" applyFont="1" applyFill="1" applyBorder="1" applyAlignment="1">
      <alignment/>
    </xf>
    <xf numFmtId="0" fontId="12" fillId="50" borderId="36" xfId="0" applyNumberFormat="1" applyFont="1" applyFill="1" applyBorder="1" applyAlignment="1" applyProtection="1">
      <alignment horizontal="center" vertical="center" wrapText="1"/>
      <protection/>
    </xf>
    <xf numFmtId="180" fontId="12" fillId="5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36" xfId="0" applyNumberFormat="1" applyFont="1" applyFill="1" applyBorder="1" applyAlignment="1" applyProtection="1">
      <alignment horizontal="center" vertical="center" wrapText="1"/>
      <protection/>
    </xf>
    <xf numFmtId="43" fontId="10" fillId="42" borderId="0" xfId="0" applyNumberFormat="1" applyFont="1" applyFill="1" applyAlignment="1">
      <alignment/>
    </xf>
    <xf numFmtId="43" fontId="0" fillId="42" borderId="0" xfId="0" applyNumberFormat="1" applyFont="1" applyFill="1" applyAlignment="1">
      <alignment/>
    </xf>
    <xf numFmtId="0" fontId="12" fillId="0" borderId="26" xfId="0" applyNumberFormat="1" applyFont="1" applyFill="1" applyBorder="1" applyAlignment="1" applyProtection="1">
      <alignment horizontal="center" vertical="center" wrapText="1"/>
      <protection/>
    </xf>
    <xf numFmtId="43" fontId="12" fillId="51" borderId="31" xfId="0" applyNumberFormat="1" applyFont="1" applyFill="1" applyBorder="1" applyAlignment="1" applyProtection="1">
      <alignment vertical="center" wrapText="1"/>
      <protection/>
    </xf>
    <xf numFmtId="43" fontId="12" fillId="50" borderId="3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10" fillId="42" borderId="0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Alignment="1">
      <alignment wrapText="1"/>
    </xf>
    <xf numFmtId="0" fontId="10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2" fillId="0" borderId="32" xfId="0" applyNumberFormat="1" applyFont="1" applyFill="1" applyBorder="1" applyAlignment="1">
      <alignment horizontal="center" vertical="center" wrapText="1"/>
    </xf>
    <xf numFmtId="4" fontId="12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>
      <alignment vertical="center"/>
    </xf>
    <xf numFmtId="43" fontId="5" fillId="0" borderId="29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>
      <alignment vertical="center"/>
    </xf>
    <xf numFmtId="43" fontId="5" fillId="0" borderId="28" xfId="0" applyNumberFormat="1" applyFont="1" applyFill="1" applyBorder="1" applyAlignment="1" applyProtection="1">
      <alignment vertical="center" wrapText="1"/>
      <protection/>
    </xf>
    <xf numFmtId="180" fontId="5" fillId="0" borderId="37" xfId="0" applyNumberFormat="1" applyFont="1" applyFill="1" applyBorder="1" applyAlignment="1" applyProtection="1">
      <alignment vertical="center" wrapText="1"/>
      <protection/>
    </xf>
    <xf numFmtId="43" fontId="5" fillId="0" borderId="38" xfId="0" applyNumberFormat="1" applyFont="1" applyFill="1" applyBorder="1" applyAlignment="1" applyProtection="1">
      <alignment vertical="center" wrapText="1"/>
      <protection/>
    </xf>
    <xf numFmtId="180" fontId="5" fillId="0" borderId="28" xfId="0" applyNumberFormat="1" applyFont="1" applyFill="1" applyBorder="1" applyAlignment="1" applyProtection="1">
      <alignment vertical="center" wrapText="1"/>
      <protection/>
    </xf>
    <xf numFmtId="180" fontId="5" fillId="0" borderId="27" xfId="0" applyNumberFormat="1" applyFont="1" applyFill="1" applyBorder="1" applyAlignment="1" applyProtection="1">
      <alignment vertical="center" wrapText="1"/>
      <protection/>
    </xf>
    <xf numFmtId="180" fontId="5" fillId="0" borderId="29" xfId="0" applyNumberFormat="1" applyFont="1" applyFill="1" applyBorder="1" applyAlignment="1" applyProtection="1">
      <alignment vertical="center" wrapText="1"/>
      <protection/>
    </xf>
    <xf numFmtId="43" fontId="5" fillId="0" borderId="37" xfId="0" applyNumberFormat="1" applyFont="1" applyFill="1" applyBorder="1" applyAlignment="1" applyProtection="1">
      <alignment vertical="center" wrapText="1"/>
      <protection/>
    </xf>
    <xf numFmtId="1" fontId="5" fillId="0" borderId="23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vertical="center"/>
    </xf>
    <xf numFmtId="0" fontId="5" fillId="0" borderId="29" xfId="0" applyNumberFormat="1" applyFont="1" applyFill="1" applyBorder="1" applyAlignment="1">
      <alignment vertical="center"/>
    </xf>
    <xf numFmtId="1" fontId="5" fillId="0" borderId="30" xfId="0" applyNumberFormat="1" applyFont="1" applyFill="1" applyBorder="1" applyAlignment="1">
      <alignment vertical="center"/>
    </xf>
    <xf numFmtId="0" fontId="5" fillId="0" borderId="39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40" xfId="0" applyNumberFormat="1" applyFont="1" applyFill="1" applyBorder="1" applyAlignment="1">
      <alignment vertical="center"/>
    </xf>
    <xf numFmtId="43" fontId="5" fillId="0" borderId="26" xfId="0" applyNumberFormat="1" applyFont="1" applyFill="1" applyBorder="1" applyAlignment="1" applyProtection="1">
      <alignment vertical="center" wrapText="1"/>
      <protection/>
    </xf>
    <xf numFmtId="180" fontId="5" fillId="0" borderId="40" xfId="0" applyNumberFormat="1" applyFont="1" applyFill="1" applyBorder="1" applyAlignment="1" applyProtection="1">
      <alignment vertical="center" wrapText="1"/>
      <protection/>
    </xf>
    <xf numFmtId="0" fontId="5" fillId="0" borderId="41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 applyProtection="1">
      <alignment vertical="center" wrapText="1"/>
      <protection/>
    </xf>
    <xf numFmtId="0" fontId="5" fillId="0" borderId="37" xfId="0" applyNumberFormat="1" applyFont="1" applyFill="1" applyBorder="1" applyAlignment="1">
      <alignment vertical="center"/>
    </xf>
    <xf numFmtId="0" fontId="5" fillId="0" borderId="37" xfId="0" applyNumberFormat="1" applyFont="1" applyFill="1" applyBorder="1" applyAlignment="1">
      <alignment horizontal="center" vertical="center"/>
    </xf>
    <xf numFmtId="180" fontId="5" fillId="0" borderId="37" xfId="0" applyNumberFormat="1" applyFont="1" applyFill="1" applyBorder="1" applyAlignment="1">
      <alignment vertical="center" wrapText="1"/>
    </xf>
    <xf numFmtId="43" fontId="5" fillId="0" borderId="37" xfId="0" applyNumberFormat="1" applyFont="1" applyFill="1" applyBorder="1" applyAlignment="1">
      <alignment vertical="center" wrapText="1"/>
    </xf>
    <xf numFmtId="43" fontId="5" fillId="52" borderId="37" xfId="0" applyNumberFormat="1" applyFont="1" applyFill="1" applyBorder="1" applyAlignment="1" applyProtection="1">
      <alignment vertical="center" wrapText="1"/>
      <protection/>
    </xf>
    <xf numFmtId="180" fontId="5" fillId="52" borderId="37" xfId="0" applyNumberFormat="1" applyFont="1" applyFill="1" applyBorder="1" applyAlignment="1" applyProtection="1">
      <alignment vertical="center" wrapText="1"/>
      <protection/>
    </xf>
    <xf numFmtId="180" fontId="5" fillId="0" borderId="37" xfId="0" applyNumberFormat="1" applyFont="1" applyFill="1" applyBorder="1" applyAlignment="1">
      <alignment horizontal="right" vertical="center" wrapText="1"/>
    </xf>
    <xf numFmtId="0" fontId="1" fillId="0" borderId="37" xfId="0" applyNumberFormat="1" applyFont="1" applyFill="1" applyBorder="1" applyAlignment="1">
      <alignment horizontal="center" vertical="center"/>
    </xf>
    <xf numFmtId="43" fontId="1" fillId="0" borderId="37" xfId="0" applyNumberFormat="1" applyFont="1" applyFill="1" applyBorder="1" applyAlignment="1">
      <alignment horizontal="right" vertical="center" wrapText="1"/>
    </xf>
    <xf numFmtId="43" fontId="1" fillId="0" borderId="37" xfId="0" applyNumberFormat="1" applyFont="1" applyFill="1" applyBorder="1" applyAlignment="1">
      <alignment vertical="center" wrapText="1"/>
    </xf>
    <xf numFmtId="180" fontId="1" fillId="0" borderId="37" xfId="0" applyNumberFormat="1" applyFont="1" applyFill="1" applyBorder="1" applyAlignment="1">
      <alignment vertical="center" wrapText="1"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wrapText="1"/>
    </xf>
    <xf numFmtId="1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1" fontId="10" fillId="52" borderId="0" xfId="0" applyNumberFormat="1" applyFont="1" applyFill="1" applyAlignment="1">
      <alignment/>
    </xf>
    <xf numFmtId="1" fontId="2" fillId="52" borderId="0" xfId="0" applyNumberFormat="1" applyFont="1" applyFill="1" applyAlignment="1">
      <alignment/>
    </xf>
    <xf numFmtId="18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wrapText="1"/>
    </xf>
    <xf numFmtId="181" fontId="5" fillId="0" borderId="0" xfId="0" applyNumberFormat="1" applyFont="1" applyFill="1" applyAlignment="1">
      <alignment horizontal="center" vertical="center"/>
    </xf>
    <xf numFmtId="181" fontId="5" fillId="42" borderId="0" xfId="0" applyNumberFormat="1" applyFont="1" applyFill="1" applyAlignment="1">
      <alignment horizontal="center" vertical="center"/>
    </xf>
    <xf numFmtId="0" fontId="5" fillId="42" borderId="0" xfId="0" applyNumberFormat="1" applyFont="1" applyFill="1" applyAlignment="1">
      <alignment horizontal="left" vertical="center" wrapText="1"/>
    </xf>
    <xf numFmtId="0" fontId="5" fillId="42" borderId="0" xfId="0" applyNumberFormat="1" applyFont="1" applyFill="1" applyAlignment="1">
      <alignment/>
    </xf>
    <xf numFmtId="18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42" borderId="0" xfId="0" applyNumberFormat="1" applyFont="1" applyFill="1" applyAlignment="1">
      <alignment/>
    </xf>
    <xf numFmtId="0" fontId="12" fillId="42" borderId="31" xfId="0" applyNumberFormat="1" applyFont="1" applyFill="1" applyBorder="1" applyAlignment="1" applyProtection="1">
      <alignment horizontal="center" vertical="center"/>
      <protection/>
    </xf>
    <xf numFmtId="0" fontId="12" fillId="42" borderId="30" xfId="0" applyNumberFormat="1" applyFont="1" applyFill="1" applyBorder="1" applyAlignment="1" applyProtection="1">
      <alignment horizontal="center" vertical="center"/>
      <protection/>
    </xf>
    <xf numFmtId="181" fontId="12" fillId="0" borderId="19" xfId="0" applyNumberFormat="1" applyFont="1" applyFill="1" applyBorder="1" applyAlignment="1">
      <alignment horizontal="center" vertical="center"/>
    </xf>
    <xf numFmtId="181" fontId="12" fillId="0" borderId="20" xfId="0" applyNumberFormat="1" applyFont="1" applyFill="1" applyBorder="1" applyAlignment="1">
      <alignment horizontal="center" vertical="center"/>
    </xf>
    <xf numFmtId="181" fontId="12" fillId="0" borderId="21" xfId="0" applyNumberFormat="1" applyFont="1" applyFill="1" applyBorder="1" applyAlignment="1">
      <alignment horizontal="center" vertical="center"/>
    </xf>
    <xf numFmtId="181" fontId="12" fillId="0" borderId="34" xfId="0" applyNumberFormat="1" applyFont="1" applyFill="1" applyBorder="1" applyAlignment="1" applyProtection="1">
      <alignment horizontal="center" vertical="center" wrapText="1"/>
      <protection/>
    </xf>
    <xf numFmtId="181" fontId="12" fillId="42" borderId="26" xfId="0" applyNumberFormat="1" applyFont="1" applyFill="1" applyBorder="1" applyAlignment="1">
      <alignment horizontal="center" vertical="center" wrapText="1"/>
    </xf>
    <xf numFmtId="181" fontId="12" fillId="0" borderId="27" xfId="0" applyNumberFormat="1" applyFont="1" applyFill="1" applyBorder="1" applyAlignment="1">
      <alignment horizontal="center" vertical="center" wrapText="1"/>
    </xf>
    <xf numFmtId="181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181" fontId="12" fillId="52" borderId="30" xfId="0" applyNumberFormat="1" applyFont="1" applyFill="1" applyBorder="1" applyAlignment="1" applyProtection="1">
      <alignment horizontal="center" vertical="center" wrapText="1"/>
      <protection/>
    </xf>
    <xf numFmtId="181" fontId="12" fillId="52" borderId="25" xfId="0" applyNumberFormat="1" applyFont="1" applyFill="1" applyBorder="1" applyAlignment="1" applyProtection="1">
      <alignment horizontal="center" vertical="center" wrapText="1"/>
      <protection/>
    </xf>
    <xf numFmtId="49" fontId="12" fillId="52" borderId="25" xfId="0" applyNumberFormat="1" applyFont="1" applyFill="1" applyBorder="1" applyAlignment="1" applyProtection="1">
      <alignment horizontal="center" vertical="center" wrapText="1"/>
      <protection/>
    </xf>
    <xf numFmtId="43" fontId="12" fillId="52" borderId="25" xfId="0" applyNumberFormat="1" applyFont="1" applyFill="1" applyBorder="1" applyAlignment="1" applyProtection="1">
      <alignment horizontal="center" vertical="center" wrapText="1"/>
      <protection/>
    </xf>
    <xf numFmtId="181" fontId="2" fillId="42" borderId="23" xfId="0" applyNumberFormat="1" applyFont="1" applyFill="1" applyBorder="1" applyAlignment="1">
      <alignment horizontal="center" vertical="center"/>
    </xf>
    <xf numFmtId="49" fontId="2" fillId="42" borderId="23" xfId="0" applyNumberFormat="1" applyFont="1" applyFill="1" applyBorder="1" applyAlignment="1">
      <alignment horizontal="center" vertical="center"/>
    </xf>
    <xf numFmtId="0" fontId="2" fillId="42" borderId="23" xfId="0" applyNumberFormat="1" applyFont="1" applyFill="1" applyBorder="1" applyAlignment="1">
      <alignment horizontal="left" vertical="center" wrapText="1"/>
    </xf>
    <xf numFmtId="43" fontId="5" fillId="52" borderId="25" xfId="0" applyNumberFormat="1" applyFont="1" applyFill="1" applyBorder="1" applyAlignment="1" applyProtection="1">
      <alignment horizontal="center" vertical="center" wrapText="1"/>
      <protection/>
    </xf>
    <xf numFmtId="43" fontId="2" fillId="42" borderId="23" xfId="0" applyNumberFormat="1" applyFont="1" applyFill="1" applyBorder="1" applyAlignment="1">
      <alignment horizontal="center" vertical="center"/>
    </xf>
    <xf numFmtId="0" fontId="5" fillId="42" borderId="0" xfId="0" applyNumberFormat="1" applyFont="1" applyFill="1" applyAlignment="1">
      <alignment horizontal="right" vertical="center"/>
    </xf>
    <xf numFmtId="180" fontId="12" fillId="52" borderId="25" xfId="0" applyNumberFormat="1" applyFont="1" applyFill="1" applyBorder="1" applyAlignment="1" applyProtection="1">
      <alignment vertical="center" wrapText="1"/>
      <protection/>
    </xf>
    <xf numFmtId="180" fontId="12" fillId="52" borderId="32" xfId="0" applyNumberFormat="1" applyFont="1" applyFill="1" applyBorder="1" applyAlignment="1" applyProtection="1">
      <alignment vertical="center" wrapText="1"/>
      <protection/>
    </xf>
    <xf numFmtId="180" fontId="5" fillId="52" borderId="25" xfId="0" applyNumberFormat="1" applyFont="1" applyFill="1" applyBorder="1" applyAlignment="1" applyProtection="1">
      <alignment vertical="center" wrapText="1"/>
      <protection/>
    </xf>
    <xf numFmtId="180" fontId="5" fillId="52" borderId="32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42" borderId="0" xfId="0" applyNumberFormat="1" applyFont="1" applyFill="1" applyAlignment="1">
      <alignment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0" fontId="2" fillId="42" borderId="23" xfId="0" applyNumberFormat="1" applyFont="1" applyFill="1" applyBorder="1" applyAlignment="1">
      <alignment horizontal="center"/>
    </xf>
    <xf numFmtId="43" fontId="2" fillId="42" borderId="23" xfId="0" applyNumberFormat="1" applyFont="1" applyFill="1" applyBorder="1" applyAlignment="1">
      <alignment horizontal="right"/>
    </xf>
    <xf numFmtId="0" fontId="2" fillId="42" borderId="23" xfId="0" applyNumberFormat="1" applyFont="1" applyFill="1" applyBorder="1" applyAlignment="1">
      <alignment horizontal="left"/>
    </xf>
    <xf numFmtId="182" fontId="12" fillId="0" borderId="23" xfId="0" applyNumberFormat="1" applyFont="1" applyFill="1" applyBorder="1" applyAlignment="1" applyProtection="1">
      <alignment horizontal="center" vertical="center" wrapText="1"/>
      <protection/>
    </xf>
    <xf numFmtId="182" fontId="12" fillId="0" borderId="29" xfId="0" applyNumberFormat="1" applyFont="1" applyFill="1" applyBorder="1" applyAlignment="1" applyProtection="1">
      <alignment horizontal="center" vertical="center" wrapText="1"/>
      <protection/>
    </xf>
    <xf numFmtId="180" fontId="12" fillId="0" borderId="31" xfId="0" applyNumberFormat="1" applyFont="1" applyFill="1" applyBorder="1" applyAlignment="1" applyProtection="1">
      <alignment vertical="center" wrapText="1"/>
      <protection/>
    </xf>
    <xf numFmtId="0" fontId="2" fillId="0" borderId="23" xfId="0" applyNumberFormat="1" applyFont="1" applyFill="1" applyBorder="1" applyAlignment="1">
      <alignment horizontal="center"/>
    </xf>
    <xf numFmtId="0" fontId="3" fillId="42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0" fontId="12" fillId="0" borderId="32" xfId="0" applyNumberFormat="1" applyFont="1" applyFill="1" applyBorder="1" applyAlignment="1">
      <alignment horizontal="center" vertical="center"/>
    </xf>
    <xf numFmtId="4" fontId="12" fillId="0" borderId="32" xfId="0" applyNumberFormat="1" applyFont="1" applyFill="1" applyBorder="1" applyAlignment="1" applyProtection="1">
      <alignment horizontal="center" vertical="center"/>
      <protection/>
    </xf>
    <xf numFmtId="43" fontId="5" fillId="0" borderId="23" xfId="0" applyNumberFormat="1" applyFont="1" applyFill="1" applyBorder="1" applyAlignment="1" applyProtection="1">
      <alignment horizontal="center" vertical="center" wrapText="1"/>
      <protection/>
    </xf>
    <xf numFmtId="180" fontId="5" fillId="0" borderId="23" xfId="0" applyNumberFormat="1" applyFont="1" applyFill="1" applyBorder="1" applyAlignment="1" applyProtection="1">
      <alignment vertical="center" wrapText="1"/>
      <protection/>
    </xf>
    <xf numFmtId="180" fontId="5" fillId="0" borderId="32" xfId="0" applyNumberFormat="1" applyFont="1" applyFill="1" applyBorder="1" applyAlignment="1" applyProtection="1">
      <alignment vertical="center" wrapText="1"/>
      <protection/>
    </xf>
    <xf numFmtId="0" fontId="5" fillId="0" borderId="32" xfId="0" applyNumberFormat="1" applyFont="1" applyFill="1" applyBorder="1" applyAlignment="1">
      <alignment vertical="center"/>
    </xf>
    <xf numFmtId="180" fontId="5" fillId="0" borderId="32" xfId="0" applyNumberFormat="1" applyFont="1" applyFill="1" applyBorder="1" applyAlignment="1">
      <alignment horizontal="right" vertical="center" wrapText="1"/>
    </xf>
    <xf numFmtId="180" fontId="5" fillId="0" borderId="32" xfId="0" applyNumberFormat="1" applyFont="1" applyFill="1" applyBorder="1" applyAlignment="1">
      <alignment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43" fontId="5" fillId="0" borderId="23" xfId="0" applyNumberFormat="1" applyFont="1" applyFill="1" applyBorder="1" applyAlignment="1">
      <alignment horizontal="right" vertical="center" wrapText="1"/>
    </xf>
    <xf numFmtId="43" fontId="5" fillId="0" borderId="23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/>
    </xf>
    <xf numFmtId="183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13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Accent3 1" xfId="63"/>
    <cellStyle name="40% - Accent6 1" xfId="64"/>
    <cellStyle name="40% - Accent6 1 1" xfId="65"/>
    <cellStyle name="40% - Accent4 1" xfId="66"/>
    <cellStyle name="40% - Accent3 1" xfId="67"/>
    <cellStyle name="40% - Accent2 1 1" xfId="68"/>
    <cellStyle name="20% - Accent6 1 1" xfId="69"/>
    <cellStyle name="20% - Accent6 1" xfId="70"/>
    <cellStyle name="20% - Accent4 1 1" xfId="71"/>
    <cellStyle name="40% - Accent5 1" xfId="72"/>
    <cellStyle name="20% - Accent3 1 1" xfId="73"/>
    <cellStyle name="20% - Accent1 1 1" xfId="74"/>
    <cellStyle name="20% - Accent5 1 1" xfId="75"/>
    <cellStyle name="20% - Accent1 1" xfId="76"/>
    <cellStyle name="40% - Accent2 1" xfId="77"/>
    <cellStyle name="40% - Accent4 1 1" xfId="78"/>
    <cellStyle name="20% - Accent2 1" xfId="79"/>
    <cellStyle name="Check Cell 1 1" xfId="80"/>
    <cellStyle name="20% - Accent3 1" xfId="81"/>
    <cellStyle name="20% - Accent4 1" xfId="82"/>
    <cellStyle name="60% - Accent2 1" xfId="83"/>
    <cellStyle name="40% - Accent1 1 1" xfId="84"/>
    <cellStyle name="Accent2 1" xfId="85"/>
    <cellStyle name="20% - Accent5 1" xfId="86"/>
    <cellStyle name="60% - Accent3 1 1" xfId="87"/>
    <cellStyle name="60% - Accent4 1" xfId="88"/>
    <cellStyle name="60% - Accent5 1" xfId="89"/>
    <cellStyle name="60% - Accent6 1" xfId="90"/>
    <cellStyle name="60% - Accent6 1 1" xfId="91"/>
    <cellStyle name="Linked Cell 1" xfId="92"/>
    <cellStyle name="Calculation 1 1" xfId="93"/>
    <cellStyle name="Neutral 1 1" xfId="94"/>
    <cellStyle name="60% - Accent4 1 1" xfId="95"/>
    <cellStyle name="Heading 4 1" xfId="96"/>
    <cellStyle name="Explanatory Text 1" xfId="97"/>
    <cellStyle name="60% - Accent1 1 1" xfId="98"/>
    <cellStyle name="Note 1 1" xfId="99"/>
    <cellStyle name="Input 1 1" xfId="100"/>
    <cellStyle name="Accent4 1 1" xfId="101"/>
    <cellStyle name="Good 1 1" xfId="102"/>
    <cellStyle name="40% - Accent1 1" xfId="103"/>
    <cellStyle name="40% - Accent3 1 1" xfId="104"/>
    <cellStyle name="Warning Text 1" xfId="105"/>
    <cellStyle name="Explanatory Text 1 1" xfId="106"/>
    <cellStyle name="Calculation 1" xfId="107"/>
    <cellStyle name="Neutral 1" xfId="108"/>
    <cellStyle name="60% - Accent5 1 1" xfId="109"/>
    <cellStyle name="60% - Accent1 1" xfId="110"/>
    <cellStyle name="Note 1" xfId="111"/>
    <cellStyle name="Check Cell 1" xfId="112"/>
    <cellStyle name="Accent6 1 1" xfId="113"/>
    <cellStyle name="Accent5 1" xfId="114"/>
    <cellStyle name="Title 1 1" xfId="115"/>
    <cellStyle name="Heading 4 1 1" xfId="116"/>
    <cellStyle name="20% - Accent2 1 1" xfId="117"/>
    <cellStyle name="Total 1" xfId="118"/>
    <cellStyle name="60% - Accent2 1 1" xfId="119"/>
    <cellStyle name="Accent2 1 1" xfId="120"/>
    <cellStyle name="Total 1 1" xfId="121"/>
    <cellStyle name="Warning Text 1 1" xfId="122"/>
    <cellStyle name="40% - Accent5 1 1" xfId="123"/>
    <cellStyle name="Heading 3 1" xfId="124"/>
    <cellStyle name="Good 1" xfId="125"/>
    <cellStyle name="Heading 1 1" xfId="126"/>
    <cellStyle name="Bad 1 1" xfId="127"/>
    <cellStyle name="Accent6 1" xfId="128"/>
    <cellStyle name="Title 1" xfId="129"/>
    <cellStyle name="Output 1" xfId="130"/>
    <cellStyle name="Linked Cell 1 1" xfId="131"/>
    <cellStyle name="Output 1 1" xfId="132"/>
    <cellStyle name="Input 1" xfId="133"/>
    <cellStyle name="Heading 3 1 1" xfId="134"/>
    <cellStyle name="Heading 2 1" xfId="135"/>
    <cellStyle name="Heading 1 1 1" xfId="136"/>
    <cellStyle name="Bad 1" xfId="137"/>
    <cellStyle name="Heading 2 1 1" xfId="138"/>
    <cellStyle name="Accent3 1" xfId="139"/>
    <cellStyle name="Accent5 1 1" xfId="140"/>
    <cellStyle name="Accent4 1" xfId="141"/>
    <cellStyle name="Accent3 1 1" xfId="142"/>
    <cellStyle name="Accent1 1 1" xfId="143"/>
    <cellStyle name="Accent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1" width="163.83203125" style="0" customWidth="1"/>
  </cols>
  <sheetData>
    <row r="1" ht="14.25">
      <c r="A1" s="335"/>
    </row>
    <row r="3" ht="63.75" customHeight="1">
      <c r="A3" s="336" t="s">
        <v>0</v>
      </c>
    </row>
    <row r="4" ht="107.25" customHeight="1">
      <c r="A4" s="337" t="s">
        <v>1</v>
      </c>
    </row>
    <row r="5" ht="409.5" customHeight="1" hidden="1">
      <c r="A5" s="338"/>
    </row>
    <row r="6" ht="22.5">
      <c r="A6" s="339"/>
    </row>
    <row r="7" ht="57" customHeight="1">
      <c r="A7" s="339"/>
    </row>
    <row r="8" ht="78" customHeight="1"/>
    <row r="9" ht="82.5" customHeight="1">
      <c r="A9" s="340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workbookViewId="0" topLeftCell="A1">
      <selection activeCell="A8" sqref="A8:IV8"/>
    </sheetView>
  </sheetViews>
  <sheetFormatPr defaultColWidth="9.16015625" defaultRowHeight="12.75" customHeight="1"/>
  <cols>
    <col min="1" max="1" width="15.33203125" style="0" customWidth="1"/>
    <col min="2" max="2" width="38.83203125" style="0" customWidth="1"/>
    <col min="3" max="8" width="18" style="0" customWidth="1"/>
    <col min="9" max="9" width="8.83203125" style="0" customWidth="1"/>
  </cols>
  <sheetData>
    <row r="1" spans="1:9" ht="19.5" customHeight="1">
      <c r="A1" s="40"/>
      <c r="B1" s="40"/>
      <c r="C1" s="40"/>
      <c r="D1" s="40"/>
      <c r="E1" s="41"/>
      <c r="F1" s="40"/>
      <c r="G1" s="40"/>
      <c r="H1" s="42" t="s">
        <v>638</v>
      </c>
      <c r="I1" s="60"/>
    </row>
    <row r="2" spans="1:9" ht="25.5" customHeight="1">
      <c r="A2" s="5" t="s">
        <v>639</v>
      </c>
      <c r="B2" s="5"/>
      <c r="C2" s="5"/>
      <c r="D2" s="5"/>
      <c r="E2" s="5"/>
      <c r="F2" s="5"/>
      <c r="G2" s="5"/>
      <c r="H2" s="5"/>
      <c r="I2" s="60"/>
    </row>
    <row r="3" spans="1:9" ht="19.5" customHeight="1">
      <c r="A3" s="7" t="s">
        <v>5</v>
      </c>
      <c r="B3" s="43"/>
      <c r="C3" s="43"/>
      <c r="D3" s="43"/>
      <c r="E3" s="43"/>
      <c r="F3" s="43"/>
      <c r="G3" s="43"/>
      <c r="H3" s="8" t="s">
        <v>6</v>
      </c>
      <c r="I3" s="60"/>
    </row>
    <row r="4" spans="1:8" s="62" customFormat="1" ht="19.5" customHeight="1">
      <c r="A4" s="65" t="s">
        <v>113</v>
      </c>
      <c r="B4" s="65" t="s">
        <v>640</v>
      </c>
      <c r="C4" s="66" t="s">
        <v>641</v>
      </c>
      <c r="D4" s="66"/>
      <c r="E4" s="67"/>
      <c r="F4" s="67"/>
      <c r="G4" s="67"/>
      <c r="H4" s="66"/>
    </row>
    <row r="5" spans="1:8" s="62" customFormat="1" ht="19.5" customHeight="1">
      <c r="A5" s="65"/>
      <c r="B5" s="65"/>
      <c r="C5" s="68" t="s">
        <v>92</v>
      </c>
      <c r="D5" s="69" t="s">
        <v>384</v>
      </c>
      <c r="E5" s="70" t="s">
        <v>642</v>
      </c>
      <c r="F5" s="71"/>
      <c r="G5" s="72"/>
      <c r="H5" s="73" t="s">
        <v>338</v>
      </c>
    </row>
    <row r="6" spans="1:8" s="62" customFormat="1" ht="33.75" customHeight="1">
      <c r="A6" s="74"/>
      <c r="B6" s="74"/>
      <c r="C6" s="75"/>
      <c r="D6" s="76"/>
      <c r="E6" s="77" t="s">
        <v>105</v>
      </c>
      <c r="F6" s="78" t="s">
        <v>643</v>
      </c>
      <c r="G6" s="79" t="s">
        <v>644</v>
      </c>
      <c r="H6" s="80"/>
    </row>
    <row r="7" spans="1:9" s="63" customFormat="1" ht="54" customHeight="1">
      <c r="A7" s="81" t="s">
        <v>113</v>
      </c>
      <c r="B7" s="82" t="s">
        <v>640</v>
      </c>
      <c r="C7" s="83" t="str">
        <f>C8</f>
        <v>14.55</v>
      </c>
      <c r="D7" s="84" t="s">
        <v>461</v>
      </c>
      <c r="E7" s="84">
        <f>SUM(F7:G7)</f>
        <v>0</v>
      </c>
      <c r="F7" s="84" t="s">
        <v>645</v>
      </c>
      <c r="G7" s="85" t="s">
        <v>474</v>
      </c>
      <c r="H7" s="86" t="s">
        <v>466</v>
      </c>
      <c r="I7" s="88"/>
    </row>
    <row r="8" spans="1:9" s="64" customFormat="1" ht="34.5" customHeight="1">
      <c r="A8" s="87" t="s">
        <v>327</v>
      </c>
      <c r="B8" s="87" t="s">
        <v>0</v>
      </c>
      <c r="C8" s="87" t="s">
        <v>646</v>
      </c>
      <c r="D8" s="87" t="s">
        <v>647</v>
      </c>
      <c r="E8" s="87" t="s">
        <v>647</v>
      </c>
      <c r="F8" s="87" t="s">
        <v>647</v>
      </c>
      <c r="G8" s="87" t="s">
        <v>647</v>
      </c>
      <c r="H8" s="87">
        <v>14.55</v>
      </c>
      <c r="I8" s="89"/>
    </row>
    <row r="9" spans="1:9" ht="19.5" customHeight="1">
      <c r="A9" s="58"/>
      <c r="B9" s="58"/>
      <c r="C9" s="58"/>
      <c r="D9" s="58"/>
      <c r="E9" s="59"/>
      <c r="F9" s="58"/>
      <c r="G9" s="58"/>
      <c r="H9" s="58"/>
      <c r="I9" s="58"/>
    </row>
    <row r="10" spans="1:9" ht="19.5" customHeight="1">
      <c r="A10" s="58"/>
      <c r="B10" s="58"/>
      <c r="C10" s="58"/>
      <c r="D10" s="58"/>
      <c r="E10" s="59"/>
      <c r="F10" s="58"/>
      <c r="G10" s="58"/>
      <c r="H10" s="58"/>
      <c r="I10" s="58"/>
    </row>
    <row r="11" spans="1:9" ht="19.5" customHeight="1">
      <c r="A11" s="58"/>
      <c r="B11" s="58"/>
      <c r="C11" s="58"/>
      <c r="D11" s="58"/>
      <c r="E11" s="59"/>
      <c r="F11" s="58"/>
      <c r="G11" s="58"/>
      <c r="H11" s="58"/>
      <c r="I11" s="58"/>
    </row>
    <row r="12" spans="1:9" ht="19.5" customHeight="1">
      <c r="A12" s="58"/>
      <c r="B12" s="58"/>
      <c r="C12" s="58"/>
      <c r="D12" s="58"/>
      <c r="E12" s="59"/>
      <c r="F12" s="58"/>
      <c r="G12" s="58"/>
      <c r="H12" s="58"/>
      <c r="I12" s="58"/>
    </row>
    <row r="13" spans="1:9" ht="19.5" customHeight="1">
      <c r="A13" s="58"/>
      <c r="B13" s="58"/>
      <c r="C13" s="58"/>
      <c r="D13" s="58"/>
      <c r="E13" s="59"/>
      <c r="F13" s="58"/>
      <c r="G13" s="58"/>
      <c r="H13" s="58"/>
      <c r="I13" s="58"/>
    </row>
    <row r="14" spans="1:9" ht="19.5" customHeight="1">
      <c r="A14" s="58"/>
      <c r="B14" s="58"/>
      <c r="C14" s="58"/>
      <c r="D14" s="58"/>
      <c r="E14" s="59"/>
      <c r="F14" s="58"/>
      <c r="G14" s="58"/>
      <c r="H14" s="58"/>
      <c r="I14" s="58"/>
    </row>
    <row r="15" spans="1:9" ht="19.5" customHeight="1">
      <c r="A15" s="58"/>
      <c r="B15" s="58"/>
      <c r="C15" s="58"/>
      <c r="D15" s="58"/>
      <c r="E15" s="59"/>
      <c r="F15" s="58"/>
      <c r="G15" s="58"/>
      <c r="H15" s="58"/>
      <c r="I15" s="58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2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3" width="5.83203125" style="0" customWidth="1"/>
    <col min="4" max="4" width="17" style="0" customWidth="1"/>
    <col min="5" max="5" width="91" style="0" customWidth="1"/>
    <col min="6" max="8" width="18.16015625" style="0" customWidth="1"/>
    <col min="9" max="245" width="10.832031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648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</row>
    <row r="2" spans="1:245" ht="19.5" customHeight="1">
      <c r="A2" s="5" t="s">
        <v>649</v>
      </c>
      <c r="B2" s="5"/>
      <c r="C2" s="5"/>
      <c r="D2" s="5"/>
      <c r="E2" s="5"/>
      <c r="F2" s="5"/>
      <c r="G2" s="5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59</v>
      </c>
      <c r="B3" s="6"/>
      <c r="C3" s="6"/>
      <c r="D3" s="6"/>
      <c r="E3" s="6"/>
      <c r="F3" s="7"/>
      <c r="G3" s="7"/>
      <c r="H3" s="8" t="s">
        <v>6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9" t="s">
        <v>91</v>
      </c>
      <c r="B4" s="10"/>
      <c r="C4" s="10"/>
      <c r="D4" s="10"/>
      <c r="E4" s="11"/>
      <c r="F4" s="12" t="s">
        <v>650</v>
      </c>
      <c r="G4" s="13"/>
      <c r="H4" s="1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9" t="s">
        <v>100</v>
      </c>
      <c r="B5" s="10"/>
      <c r="C5" s="11"/>
      <c r="D5" s="14" t="s">
        <v>101</v>
      </c>
      <c r="E5" s="15" t="s">
        <v>151</v>
      </c>
      <c r="F5" s="16" t="s">
        <v>92</v>
      </c>
      <c r="G5" s="16" t="s">
        <v>147</v>
      </c>
      <c r="H5" s="13" t="s">
        <v>148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7" t="s">
        <v>110</v>
      </c>
      <c r="B6" s="18" t="s">
        <v>111</v>
      </c>
      <c r="C6" s="19" t="s">
        <v>112</v>
      </c>
      <c r="D6" s="20"/>
      <c r="E6" s="21"/>
      <c r="F6" s="22"/>
      <c r="G6" s="22"/>
      <c r="H6" s="23"/>
      <c r="I6" s="39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27" customHeight="1">
      <c r="A7" s="24" t="s">
        <v>110</v>
      </c>
      <c r="B7" s="24" t="s">
        <v>111</v>
      </c>
      <c r="C7" s="24" t="s">
        <v>112</v>
      </c>
      <c r="D7" s="24" t="s">
        <v>113</v>
      </c>
      <c r="E7" s="24" t="s">
        <v>114</v>
      </c>
      <c r="F7" s="25">
        <f>SUM(G7:H7)</f>
        <v>0</v>
      </c>
      <c r="G7" s="26" t="s">
        <v>651</v>
      </c>
      <c r="H7" s="25" t="s">
        <v>652</v>
      </c>
      <c r="I7" s="39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27"/>
      <c r="B8" s="27"/>
      <c r="C8" s="27"/>
      <c r="D8" s="28"/>
      <c r="E8" s="28"/>
      <c r="F8" s="28"/>
      <c r="G8" s="28"/>
      <c r="H8" s="28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s="1" customFormat="1" ht="36" customHeight="1">
      <c r="A9" s="29" t="s">
        <v>653</v>
      </c>
      <c r="B9" s="30"/>
      <c r="C9" s="30"/>
      <c r="D9" s="30"/>
      <c r="E9" s="30"/>
      <c r="F9" s="30"/>
      <c r="G9" s="30"/>
      <c r="H9" s="3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19.5" customHeight="1">
      <c r="A10" s="27"/>
      <c r="B10" s="27"/>
      <c r="C10" s="27"/>
      <c r="D10" s="28"/>
      <c r="E10" s="28"/>
      <c r="F10" s="28"/>
      <c r="G10" s="28"/>
      <c r="H10" s="28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ht="19.5" customHeight="1">
      <c r="A11" s="27"/>
      <c r="B11" s="27"/>
      <c r="C11" s="27"/>
      <c r="D11" s="28"/>
      <c r="E11" s="28"/>
      <c r="F11" s="28"/>
      <c r="G11" s="28"/>
      <c r="H11" s="28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19.5" customHeight="1">
      <c r="A12" s="27"/>
      <c r="B12" s="27"/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19.5" customHeight="1">
      <c r="A13" s="27"/>
      <c r="B13" s="27"/>
      <c r="C13" s="27"/>
      <c r="D13" s="28"/>
      <c r="E13" s="28"/>
      <c r="F13" s="28"/>
      <c r="G13" s="28"/>
      <c r="H13" s="28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19.5" customHeight="1">
      <c r="A14" s="27"/>
      <c r="B14" s="27"/>
      <c r="C14" s="27"/>
      <c r="D14" s="28"/>
      <c r="E14" s="28"/>
      <c r="F14" s="28"/>
      <c r="G14" s="28"/>
      <c r="H14" s="28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19.5" customHeight="1">
      <c r="A15" s="27"/>
      <c r="B15" s="27"/>
      <c r="C15" s="27"/>
      <c r="D15" s="27"/>
      <c r="E15" s="27"/>
      <c r="F15" s="27"/>
      <c r="G15" s="27"/>
      <c r="H15" s="28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19.5" customHeight="1">
      <c r="A16" s="27"/>
      <c r="B16" s="27"/>
      <c r="C16" s="27"/>
      <c r="D16" s="27"/>
      <c r="E16" s="32"/>
      <c r="F16" s="32"/>
      <c r="G16" s="32"/>
      <c r="H16" s="28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19.5" customHeight="1">
      <c r="A17" s="27"/>
      <c r="B17" s="27"/>
      <c r="C17" s="27"/>
      <c r="D17" s="27"/>
      <c r="E17" s="32"/>
      <c r="F17" s="32"/>
      <c r="G17" s="32"/>
      <c r="H17" s="28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19.5" customHeight="1">
      <c r="A18" s="27"/>
      <c r="B18" s="27"/>
      <c r="C18" s="27"/>
      <c r="D18" s="27"/>
      <c r="E18" s="27"/>
      <c r="F18" s="27"/>
      <c r="G18" s="27"/>
      <c r="H18" s="28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19.5" customHeight="1">
      <c r="A19" s="27"/>
      <c r="B19" s="27"/>
      <c r="C19" s="27"/>
      <c r="D19" s="27"/>
      <c r="E19" s="33"/>
      <c r="F19" s="33"/>
      <c r="G19" s="33"/>
      <c r="H19" s="28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19.5" customHeight="1">
      <c r="A20" s="34"/>
      <c r="B20" s="34"/>
      <c r="C20" s="34"/>
      <c r="D20" s="34"/>
      <c r="E20" s="35"/>
      <c r="F20" s="35"/>
      <c r="G20" s="35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19.5" customHeight="1">
      <c r="A21" s="36"/>
      <c r="B21" s="36"/>
      <c r="C21" s="36"/>
      <c r="D21" s="36"/>
      <c r="E21" s="36"/>
      <c r="F21" s="36"/>
      <c r="G21" s="36"/>
      <c r="H21" s="37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</row>
    <row r="22" spans="1:245" ht="19.5" customHeight="1">
      <c r="A22" s="34"/>
      <c r="B22" s="34"/>
      <c r="C22" s="34"/>
      <c r="D22" s="34"/>
      <c r="E22" s="34"/>
      <c r="F22" s="34"/>
      <c r="G22" s="34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</row>
    <row r="23" spans="1:245" ht="19.5" customHeight="1">
      <c r="A23" s="38"/>
      <c r="B23" s="38"/>
      <c r="C23" s="38"/>
      <c r="D23" s="38"/>
      <c r="E23" s="38"/>
      <c r="F23" s="34"/>
      <c r="G23" s="34"/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</row>
    <row r="24" spans="1:245" ht="19.5" customHeight="1">
      <c r="A24" s="38"/>
      <c r="B24" s="38"/>
      <c r="C24" s="38"/>
      <c r="D24" s="38"/>
      <c r="E24" s="38"/>
      <c r="F24" s="34"/>
      <c r="G24" s="34"/>
      <c r="H24" s="3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</row>
    <row r="25" spans="1:245" ht="19.5" customHeight="1">
      <c r="A25" s="38"/>
      <c r="B25" s="38"/>
      <c r="C25" s="38"/>
      <c r="D25" s="38"/>
      <c r="E25" s="38"/>
      <c r="F25" s="34"/>
      <c r="G25" s="34"/>
      <c r="H25" s="37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</row>
    <row r="26" spans="1:245" ht="19.5" customHeight="1">
      <c r="A26" s="38"/>
      <c r="B26" s="38"/>
      <c r="C26" s="38"/>
      <c r="D26" s="38"/>
      <c r="E26" s="38"/>
      <c r="F26" s="34"/>
      <c r="G26" s="34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</row>
    <row r="27" spans="1:245" ht="19.5" customHeight="1">
      <c r="A27" s="38"/>
      <c r="B27" s="38"/>
      <c r="C27" s="38"/>
      <c r="D27" s="38"/>
      <c r="E27" s="38"/>
      <c r="F27" s="34"/>
      <c r="G27" s="34"/>
      <c r="H27" s="37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</row>
    <row r="28" spans="1:245" ht="19.5" customHeight="1">
      <c r="A28" s="38"/>
      <c r="B28" s="38"/>
      <c r="C28" s="38"/>
      <c r="D28" s="38"/>
      <c r="E28" s="38"/>
      <c r="F28" s="34"/>
      <c r="G28" s="34"/>
      <c r="H28" s="3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</row>
    <row r="29" spans="1:245" ht="19.5" customHeight="1">
      <c r="A29" s="38"/>
      <c r="B29" s="38"/>
      <c r="C29" s="38"/>
      <c r="D29" s="38"/>
      <c r="E29" s="38"/>
      <c r="F29" s="34"/>
      <c r="G29" s="34"/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</row>
    <row r="30" spans="1:245" ht="19.5" customHeight="1">
      <c r="A30" s="38"/>
      <c r="B30" s="38"/>
      <c r="C30" s="38"/>
      <c r="D30" s="38"/>
      <c r="E30" s="38"/>
      <c r="F30" s="34"/>
      <c r="G30" s="34"/>
      <c r="H30" s="3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</row>
    <row r="31" spans="1:245" ht="19.5" customHeight="1">
      <c r="A31" s="38"/>
      <c r="B31" s="38"/>
      <c r="C31" s="38"/>
      <c r="D31" s="38"/>
      <c r="E31" s="38"/>
      <c r="F31" s="34"/>
      <c r="G31" s="34"/>
      <c r="H31" s="37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</row>
    <row r="32" spans="1:245" ht="19.5" customHeight="1">
      <c r="A32" s="38"/>
      <c r="B32" s="38"/>
      <c r="C32" s="38"/>
      <c r="D32" s="38"/>
      <c r="E32" s="38"/>
      <c r="F32" s="34"/>
      <c r="G32" s="34"/>
      <c r="H32" s="37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8" sqref="A8:IV8"/>
    </sheetView>
  </sheetViews>
  <sheetFormatPr defaultColWidth="9.16015625" defaultRowHeight="12.75" customHeight="1"/>
  <cols>
    <col min="1" max="1" width="21.33203125" style="0" customWidth="1"/>
    <col min="2" max="2" width="25" style="0" customWidth="1"/>
    <col min="3" max="8" width="18" style="0" customWidth="1"/>
    <col min="9" max="9" width="8.83203125" style="0" customWidth="1"/>
  </cols>
  <sheetData>
    <row r="1" spans="1:9" ht="19.5" customHeight="1">
      <c r="A1" s="40"/>
      <c r="B1" s="40"/>
      <c r="C1" s="40"/>
      <c r="D1" s="40"/>
      <c r="E1" s="41"/>
      <c r="F1" s="40"/>
      <c r="G1" s="40"/>
      <c r="H1" s="42" t="s">
        <v>654</v>
      </c>
      <c r="I1" s="60"/>
    </row>
    <row r="2" spans="1:9" ht="25.5" customHeight="1">
      <c r="A2" s="5" t="s">
        <v>655</v>
      </c>
      <c r="B2" s="5"/>
      <c r="C2" s="5"/>
      <c r="D2" s="5"/>
      <c r="E2" s="5"/>
      <c r="F2" s="5"/>
      <c r="G2" s="5"/>
      <c r="H2" s="5"/>
      <c r="I2" s="60"/>
    </row>
    <row r="3" spans="1:9" ht="19.5" customHeight="1">
      <c r="A3" s="7" t="s">
        <v>5</v>
      </c>
      <c r="B3" s="43"/>
      <c r="C3" s="43"/>
      <c r="D3" s="43"/>
      <c r="E3" s="43"/>
      <c r="F3" s="43"/>
      <c r="G3" s="43"/>
      <c r="H3" s="8" t="s">
        <v>6</v>
      </c>
      <c r="I3" s="60"/>
    </row>
    <row r="4" spans="1:9" ht="19.5" customHeight="1">
      <c r="A4" s="44" t="s">
        <v>113</v>
      </c>
      <c r="B4" s="44" t="s">
        <v>640</v>
      </c>
      <c r="C4" s="13" t="s">
        <v>641</v>
      </c>
      <c r="D4" s="13"/>
      <c r="E4" s="13"/>
      <c r="F4" s="13"/>
      <c r="G4" s="13"/>
      <c r="H4" s="13"/>
      <c r="I4" s="60"/>
    </row>
    <row r="5" spans="1:9" ht="19.5" customHeight="1">
      <c r="A5" s="44"/>
      <c r="B5" s="44"/>
      <c r="C5" s="45" t="s">
        <v>92</v>
      </c>
      <c r="D5" s="15" t="s">
        <v>384</v>
      </c>
      <c r="E5" s="46" t="s">
        <v>642</v>
      </c>
      <c r="F5" s="47"/>
      <c r="G5" s="47"/>
      <c r="H5" s="48" t="s">
        <v>338</v>
      </c>
      <c r="I5" s="60"/>
    </row>
    <row r="6" spans="1:9" ht="33.75" customHeight="1">
      <c r="A6" s="21"/>
      <c r="B6" s="21"/>
      <c r="C6" s="49"/>
      <c r="D6" s="22"/>
      <c r="E6" s="50" t="s">
        <v>105</v>
      </c>
      <c r="F6" s="51" t="s">
        <v>643</v>
      </c>
      <c r="G6" s="52" t="s">
        <v>644</v>
      </c>
      <c r="H6" s="53"/>
      <c r="I6" s="60"/>
    </row>
    <row r="7" spans="1:9" ht="37.5" customHeight="1">
      <c r="A7" s="24"/>
      <c r="B7" s="54"/>
      <c r="C7" s="26"/>
      <c r="D7" s="55"/>
      <c r="E7" s="55"/>
      <c r="F7" s="55"/>
      <c r="G7" s="25"/>
      <c r="H7" s="56"/>
      <c r="I7" s="61"/>
    </row>
    <row r="8" spans="1:9" s="1" customFormat="1" ht="48" customHeight="1">
      <c r="A8" s="29" t="s">
        <v>653</v>
      </c>
      <c r="B8" s="29"/>
      <c r="C8" s="29"/>
      <c r="D8" s="29"/>
      <c r="E8" s="57"/>
      <c r="F8" s="29"/>
      <c r="G8" s="29"/>
      <c r="H8" s="29"/>
      <c r="I8" s="29"/>
    </row>
    <row r="9" spans="1:9" ht="19.5" customHeight="1">
      <c r="A9" s="58"/>
      <c r="B9" s="58"/>
      <c r="C9" s="58"/>
      <c r="D9" s="58"/>
      <c r="E9" s="59"/>
      <c r="F9" s="58"/>
      <c r="G9" s="58"/>
      <c r="H9" s="58"/>
      <c r="I9" s="58"/>
    </row>
    <row r="10" spans="1:9" ht="19.5" customHeight="1">
      <c r="A10" s="58"/>
      <c r="B10" s="58"/>
      <c r="C10" s="58"/>
      <c r="D10" s="58"/>
      <c r="E10" s="59"/>
      <c r="F10" s="58"/>
      <c r="G10" s="58"/>
      <c r="H10" s="58"/>
      <c r="I10" s="58"/>
    </row>
    <row r="11" spans="1:9" ht="19.5" customHeight="1">
      <c r="A11" s="58"/>
      <c r="B11" s="58"/>
      <c r="C11" s="58"/>
      <c r="D11" s="58"/>
      <c r="E11" s="59"/>
      <c r="F11" s="58"/>
      <c r="G11" s="58"/>
      <c r="H11" s="58"/>
      <c r="I11" s="58"/>
    </row>
    <row r="12" spans="1:9" ht="19.5" customHeight="1">
      <c r="A12" s="58"/>
      <c r="B12" s="58"/>
      <c r="C12" s="58"/>
      <c r="D12" s="58"/>
      <c r="E12" s="59"/>
      <c r="F12" s="58"/>
      <c r="G12" s="58"/>
      <c r="H12" s="58"/>
      <c r="I12" s="58"/>
    </row>
    <row r="13" spans="1:9" ht="19.5" customHeight="1">
      <c r="A13" s="58"/>
      <c r="B13" s="58"/>
      <c r="C13" s="58"/>
      <c r="D13" s="58"/>
      <c r="E13" s="59"/>
      <c r="F13" s="58"/>
      <c r="G13" s="58"/>
      <c r="H13" s="58"/>
      <c r="I13" s="58"/>
    </row>
    <row r="14" spans="1:9" ht="19.5" customHeight="1">
      <c r="A14" s="58"/>
      <c r="B14" s="58"/>
      <c r="C14" s="58"/>
      <c r="D14" s="58"/>
      <c r="E14" s="59"/>
      <c r="F14" s="58"/>
      <c r="G14" s="58"/>
      <c r="H14" s="58"/>
      <c r="I14" s="58"/>
    </row>
  </sheetData>
  <sheetProtection formatCells="0" formatColumns="0" formatRows="0" insertColumns="0" insertRows="0" insertHyperlinks="0" deleteColumns="0" deleteRows="0" sort="0" autoFilter="0" pivotTables="0"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3"/>
  <sheetViews>
    <sheetView showGridLines="0" showZeros="0" workbookViewId="0" topLeftCell="A1">
      <selection activeCell="F10" sqref="F10"/>
    </sheetView>
  </sheetViews>
  <sheetFormatPr defaultColWidth="9.16015625" defaultRowHeight="12.75" customHeight="1"/>
  <cols>
    <col min="1" max="3" width="5.83203125" style="0" customWidth="1"/>
    <col min="4" max="4" width="17" style="0" customWidth="1"/>
    <col min="5" max="5" width="92.33203125" style="0" customWidth="1"/>
    <col min="6" max="8" width="18.16015625" style="0" customWidth="1"/>
    <col min="9" max="245" width="10.832031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656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</row>
    <row r="2" spans="1:245" ht="19.5" customHeight="1">
      <c r="A2" s="5" t="s">
        <v>657</v>
      </c>
      <c r="B2" s="5"/>
      <c r="C2" s="5"/>
      <c r="D2" s="5"/>
      <c r="E2" s="5"/>
      <c r="F2" s="5"/>
      <c r="G2" s="5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59</v>
      </c>
      <c r="B3" s="6"/>
      <c r="C3" s="6"/>
      <c r="D3" s="6"/>
      <c r="E3" s="6"/>
      <c r="F3" s="7"/>
      <c r="G3" s="7"/>
      <c r="H3" s="8" t="s">
        <v>6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9" t="s">
        <v>91</v>
      </c>
      <c r="B4" s="10"/>
      <c r="C4" s="10"/>
      <c r="D4" s="10"/>
      <c r="E4" s="11"/>
      <c r="F4" s="12" t="s">
        <v>658</v>
      </c>
      <c r="G4" s="13"/>
      <c r="H4" s="1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9" t="s">
        <v>100</v>
      </c>
      <c r="B5" s="10"/>
      <c r="C5" s="11"/>
      <c r="D5" s="14" t="s">
        <v>101</v>
      </c>
      <c r="E5" s="15" t="s">
        <v>151</v>
      </c>
      <c r="F5" s="16" t="s">
        <v>92</v>
      </c>
      <c r="G5" s="16" t="s">
        <v>147</v>
      </c>
      <c r="H5" s="13" t="s">
        <v>148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7" t="s">
        <v>110</v>
      </c>
      <c r="B6" s="18" t="s">
        <v>111</v>
      </c>
      <c r="C6" s="19" t="s">
        <v>112</v>
      </c>
      <c r="D6" s="20"/>
      <c r="E6" s="21"/>
      <c r="F6" s="22"/>
      <c r="G6" s="22"/>
      <c r="H6" s="23"/>
      <c r="I6" s="39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27" customHeight="1">
      <c r="A7" s="24" t="s">
        <v>110</v>
      </c>
      <c r="B7" s="24" t="s">
        <v>111</v>
      </c>
      <c r="C7" s="24" t="s">
        <v>112</v>
      </c>
      <c r="D7" s="24" t="s">
        <v>113</v>
      </c>
      <c r="E7" s="24" t="s">
        <v>114</v>
      </c>
      <c r="F7" s="25">
        <f>SUM(G7:H7)</f>
        <v>0</v>
      </c>
      <c r="G7" s="26" t="s">
        <v>651</v>
      </c>
      <c r="H7" s="25" t="s">
        <v>652</v>
      </c>
      <c r="I7" s="39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27"/>
      <c r="B8" s="27"/>
      <c r="C8" s="27"/>
      <c r="D8" s="28"/>
      <c r="E8" s="28"/>
      <c r="F8" s="28"/>
      <c r="G8" s="28"/>
      <c r="H8" s="28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s="1" customFormat="1" ht="36" customHeight="1">
      <c r="A9" s="29" t="s">
        <v>653</v>
      </c>
      <c r="B9" s="30"/>
      <c r="C9" s="30"/>
      <c r="D9" s="31"/>
      <c r="E9" s="31"/>
      <c r="F9" s="31"/>
      <c r="G9" s="31"/>
      <c r="H9" s="3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19.5" customHeight="1">
      <c r="A10" s="27"/>
      <c r="B10" s="27"/>
      <c r="C10" s="27"/>
      <c r="D10" s="27"/>
      <c r="E10" s="27"/>
      <c r="F10" s="27"/>
      <c r="G10" s="27"/>
      <c r="H10" s="28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ht="19.5" customHeight="1">
      <c r="A11" s="27"/>
      <c r="B11" s="27"/>
      <c r="C11" s="27"/>
      <c r="D11" s="28"/>
      <c r="E11" s="28"/>
      <c r="F11" s="28"/>
      <c r="G11" s="28"/>
      <c r="H11" s="28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19.5" customHeight="1">
      <c r="A12" s="27"/>
      <c r="B12" s="27"/>
      <c r="C12" s="27"/>
      <c r="D12" s="28"/>
      <c r="E12" s="28"/>
      <c r="F12" s="28"/>
      <c r="G12" s="28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19.5" customHeight="1">
      <c r="A13" s="27"/>
      <c r="B13" s="27"/>
      <c r="C13" s="27"/>
      <c r="D13" s="27"/>
      <c r="E13" s="27"/>
      <c r="F13" s="27"/>
      <c r="G13" s="27"/>
      <c r="H13" s="28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19.5" customHeight="1">
      <c r="A14" s="27"/>
      <c r="B14" s="27"/>
      <c r="C14" s="27"/>
      <c r="D14" s="28"/>
      <c r="E14" s="28"/>
      <c r="F14" s="28"/>
      <c r="G14" s="28"/>
      <c r="H14" s="28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19.5" customHeight="1">
      <c r="A15" s="27"/>
      <c r="B15" s="27"/>
      <c r="C15" s="27"/>
      <c r="D15" s="28"/>
      <c r="E15" s="28"/>
      <c r="F15" s="28"/>
      <c r="G15" s="28"/>
      <c r="H15" s="28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19.5" customHeight="1">
      <c r="A16" s="27"/>
      <c r="B16" s="27"/>
      <c r="C16" s="27"/>
      <c r="D16" s="27"/>
      <c r="E16" s="27"/>
      <c r="F16" s="27"/>
      <c r="G16" s="27"/>
      <c r="H16" s="28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19.5" customHeight="1">
      <c r="A17" s="27"/>
      <c r="B17" s="27"/>
      <c r="C17" s="27"/>
      <c r="D17" s="27"/>
      <c r="E17" s="32"/>
      <c r="F17" s="32"/>
      <c r="G17" s="32"/>
      <c r="H17" s="28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19.5" customHeight="1">
      <c r="A18" s="27"/>
      <c r="B18" s="27"/>
      <c r="C18" s="27"/>
      <c r="D18" s="27"/>
      <c r="E18" s="32"/>
      <c r="F18" s="32"/>
      <c r="G18" s="32"/>
      <c r="H18" s="28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19.5" customHeight="1">
      <c r="A19" s="27"/>
      <c r="B19" s="27"/>
      <c r="C19" s="27"/>
      <c r="D19" s="27"/>
      <c r="E19" s="27"/>
      <c r="F19" s="27"/>
      <c r="G19" s="27"/>
      <c r="H19" s="28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19.5" customHeight="1">
      <c r="A20" s="27"/>
      <c r="B20" s="27"/>
      <c r="C20" s="27"/>
      <c r="D20" s="27"/>
      <c r="E20" s="33"/>
      <c r="F20" s="33"/>
      <c r="G20" s="33"/>
      <c r="H20" s="28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</row>
    <row r="21" spans="1:245" ht="19.5" customHeight="1">
      <c r="A21" s="34"/>
      <c r="B21" s="34"/>
      <c r="C21" s="34"/>
      <c r="D21" s="34"/>
      <c r="E21" s="35"/>
      <c r="F21" s="35"/>
      <c r="G21" s="35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</row>
    <row r="23" spans="1:245" ht="19.5" customHeight="1">
      <c r="A23" s="34"/>
      <c r="B23" s="34"/>
      <c r="C23" s="34"/>
      <c r="D23" s="34"/>
      <c r="E23" s="34"/>
      <c r="F23" s="34"/>
      <c r="G23" s="34"/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</row>
    <row r="24" spans="1:245" ht="19.5" customHeight="1">
      <c r="A24" s="38"/>
      <c r="B24" s="38"/>
      <c r="C24" s="38"/>
      <c r="D24" s="38"/>
      <c r="E24" s="38"/>
      <c r="F24" s="34"/>
      <c r="G24" s="34"/>
      <c r="H24" s="3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</row>
    <row r="25" spans="1:245" ht="19.5" customHeight="1">
      <c r="A25" s="38"/>
      <c r="B25" s="38"/>
      <c r="C25" s="38"/>
      <c r="D25" s="38"/>
      <c r="E25" s="38"/>
      <c r="F25" s="34"/>
      <c r="G25" s="34"/>
      <c r="H25" s="37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</row>
    <row r="26" spans="1:245" ht="19.5" customHeight="1">
      <c r="A26" s="38"/>
      <c r="B26" s="38"/>
      <c r="C26" s="38"/>
      <c r="D26" s="38"/>
      <c r="E26" s="38"/>
      <c r="F26" s="34"/>
      <c r="G26" s="34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</row>
    <row r="27" spans="1:245" ht="19.5" customHeight="1">
      <c r="A27" s="38"/>
      <c r="B27" s="38"/>
      <c r="C27" s="38"/>
      <c r="D27" s="38"/>
      <c r="E27" s="38"/>
      <c r="F27" s="34"/>
      <c r="G27" s="34"/>
      <c r="H27" s="37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</row>
    <row r="28" spans="1:245" ht="19.5" customHeight="1">
      <c r="A28" s="38"/>
      <c r="B28" s="38"/>
      <c r="C28" s="38"/>
      <c r="D28" s="38"/>
      <c r="E28" s="38"/>
      <c r="F28" s="34"/>
      <c r="G28" s="34"/>
      <c r="H28" s="3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</row>
    <row r="29" spans="1:245" ht="19.5" customHeight="1">
      <c r="A29" s="38"/>
      <c r="B29" s="38"/>
      <c r="C29" s="38"/>
      <c r="D29" s="38"/>
      <c r="E29" s="38"/>
      <c r="F29" s="34"/>
      <c r="G29" s="34"/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</row>
    <row r="30" spans="1:245" ht="19.5" customHeight="1">
      <c r="A30" s="38"/>
      <c r="B30" s="38"/>
      <c r="C30" s="38"/>
      <c r="D30" s="38"/>
      <c r="E30" s="38"/>
      <c r="F30" s="34"/>
      <c r="G30" s="34"/>
      <c r="H30" s="3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</row>
    <row r="31" spans="1:245" ht="19.5" customHeight="1">
      <c r="A31" s="38"/>
      <c r="B31" s="38"/>
      <c r="C31" s="38"/>
      <c r="D31" s="38"/>
      <c r="E31" s="38"/>
      <c r="F31" s="34"/>
      <c r="G31" s="34"/>
      <c r="H31" s="37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</row>
    <row r="32" spans="1:245" ht="19.5" customHeight="1">
      <c r="A32" s="38"/>
      <c r="B32" s="38"/>
      <c r="C32" s="38"/>
      <c r="D32" s="38"/>
      <c r="E32" s="38"/>
      <c r="F32" s="34"/>
      <c r="G32" s="34"/>
      <c r="H32" s="37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</row>
    <row r="33" spans="1:245" ht="19.5" customHeight="1">
      <c r="A33" s="38"/>
      <c r="B33" s="38"/>
      <c r="C33" s="38"/>
      <c r="D33" s="38"/>
      <c r="E33" s="38"/>
      <c r="F33" s="34"/>
      <c r="G33" s="34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workbookViewId="0" topLeftCell="A1">
      <selection activeCell="C24" sqref="C24"/>
    </sheetView>
  </sheetViews>
  <sheetFormatPr defaultColWidth="8.83203125" defaultRowHeight="20.25" customHeight="1"/>
  <cols>
    <col min="1" max="1" width="31.83203125" style="320" customWidth="1"/>
    <col min="2" max="2" width="26.83203125" style="320" customWidth="1"/>
    <col min="3" max="3" width="32.66015625" style="320" customWidth="1"/>
    <col min="4" max="4" width="32.5" style="320" customWidth="1"/>
    <col min="5" max="16384" width="8.83203125" style="320" customWidth="1"/>
  </cols>
  <sheetData>
    <row r="1" spans="1:14" ht="20.25" customHeight="1">
      <c r="A1" s="226"/>
      <c r="B1" s="226"/>
      <c r="C1" s="226"/>
      <c r="D1" s="42" t="s">
        <v>3</v>
      </c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ht="20.25" customHeight="1">
      <c r="A2" s="5" t="s">
        <v>4</v>
      </c>
      <c r="B2" s="5"/>
      <c r="C2" s="5"/>
      <c r="D2" s="5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14" ht="20.25" customHeight="1">
      <c r="A3" s="227" t="s">
        <v>5</v>
      </c>
      <c r="B3" s="227"/>
      <c r="C3" s="40"/>
      <c r="D3" s="8" t="s">
        <v>6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1:14" s="319" customFormat="1" ht="20.25" customHeight="1">
      <c r="A4" s="96" t="s">
        <v>7</v>
      </c>
      <c r="B4" s="98"/>
      <c r="C4" s="96" t="s">
        <v>8</v>
      </c>
      <c r="D4" s="98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4" s="319" customFormat="1" ht="20.25" customHeight="1">
      <c r="A5" s="321" t="s">
        <v>9</v>
      </c>
      <c r="B5" s="321" t="s">
        <v>10</v>
      </c>
      <c r="C5" s="321" t="s">
        <v>9</v>
      </c>
      <c r="D5" s="322" t="s">
        <v>10</v>
      </c>
      <c r="E5" s="262"/>
      <c r="F5" s="262"/>
      <c r="G5" s="262"/>
      <c r="H5" s="262"/>
      <c r="I5" s="262"/>
      <c r="J5" s="262"/>
      <c r="K5" s="262"/>
      <c r="L5" s="262"/>
      <c r="M5" s="262"/>
      <c r="N5" s="262"/>
    </row>
    <row r="6" spans="1:14" ht="20.25" customHeight="1">
      <c r="A6" s="241" t="s">
        <v>11</v>
      </c>
      <c r="B6" s="323">
        <v>8103.39</v>
      </c>
      <c r="C6" s="241" t="s">
        <v>12</v>
      </c>
      <c r="D6" s="111">
        <v>829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</row>
    <row r="7" spans="1:14" ht="20.25" customHeight="1">
      <c r="A7" s="241" t="s">
        <v>13</v>
      </c>
      <c r="B7" s="238" t="s">
        <v>14</v>
      </c>
      <c r="C7" s="241" t="s">
        <v>15</v>
      </c>
      <c r="D7" s="324" t="s">
        <v>16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</row>
    <row r="8" spans="1:14" ht="20.25" customHeight="1">
      <c r="A8" s="230" t="s">
        <v>17</v>
      </c>
      <c r="B8" s="324" t="s">
        <v>18</v>
      </c>
      <c r="C8" s="232" t="s">
        <v>19</v>
      </c>
      <c r="D8" s="324" t="s">
        <v>20</v>
      </c>
      <c r="E8" s="262"/>
      <c r="F8" s="262"/>
      <c r="G8" s="262"/>
      <c r="H8" s="262"/>
      <c r="I8" s="262"/>
      <c r="J8" s="262"/>
      <c r="K8" s="262"/>
      <c r="L8" s="262"/>
      <c r="M8" s="262"/>
      <c r="N8" s="262"/>
    </row>
    <row r="9" spans="1:14" ht="20.25" customHeight="1">
      <c r="A9" s="241" t="s">
        <v>21</v>
      </c>
      <c r="B9" s="325" t="s">
        <v>22</v>
      </c>
      <c r="C9" s="241" t="s">
        <v>23</v>
      </c>
      <c r="D9" s="324" t="s">
        <v>24</v>
      </c>
      <c r="E9" s="262"/>
      <c r="F9" s="262"/>
      <c r="G9" s="262"/>
      <c r="H9" s="262"/>
      <c r="I9" s="262"/>
      <c r="J9" s="262"/>
      <c r="K9" s="262"/>
      <c r="L9" s="262"/>
      <c r="M9" s="262"/>
      <c r="N9" s="262"/>
    </row>
    <row r="10" spans="1:14" ht="20.25" customHeight="1">
      <c r="A10" s="241" t="s">
        <v>25</v>
      </c>
      <c r="B10" s="324" t="s">
        <v>26</v>
      </c>
      <c r="C10" s="241" t="s">
        <v>27</v>
      </c>
      <c r="D10" s="111">
        <v>246</v>
      </c>
      <c r="E10" s="262"/>
      <c r="F10" s="262"/>
      <c r="G10" s="262"/>
      <c r="H10" s="262"/>
      <c r="I10" s="262"/>
      <c r="J10" s="262"/>
      <c r="K10" s="262"/>
      <c r="L10" s="262"/>
      <c r="M10" s="262"/>
      <c r="N10" s="262"/>
    </row>
    <row r="11" spans="1:14" ht="20.25" customHeight="1">
      <c r="A11" s="241" t="s">
        <v>28</v>
      </c>
      <c r="B11" s="324"/>
      <c r="C11" s="241" t="s">
        <v>29</v>
      </c>
      <c r="D11" s="324" t="s">
        <v>30</v>
      </c>
      <c r="E11" s="262"/>
      <c r="F11" s="262"/>
      <c r="G11" s="262"/>
      <c r="H11" s="262"/>
      <c r="I11" s="262"/>
      <c r="J11" s="262"/>
      <c r="K11" s="262"/>
      <c r="L11" s="262"/>
      <c r="M11" s="262"/>
      <c r="N11" s="262"/>
    </row>
    <row r="12" spans="1:14" ht="20.25" customHeight="1">
      <c r="A12" s="241"/>
      <c r="B12" s="324"/>
      <c r="C12" s="241" t="s">
        <v>31</v>
      </c>
      <c r="D12" s="324" t="s">
        <v>32</v>
      </c>
      <c r="E12" s="262"/>
      <c r="F12" s="262"/>
      <c r="G12" s="262"/>
      <c r="H12" s="262"/>
      <c r="I12" s="262"/>
      <c r="J12" s="262"/>
      <c r="K12" s="262"/>
      <c r="L12" s="262"/>
      <c r="M12" s="262"/>
      <c r="N12" s="262"/>
    </row>
    <row r="13" spans="1:14" ht="20.25" customHeight="1">
      <c r="A13" s="240"/>
      <c r="B13" s="324"/>
      <c r="C13" s="241" t="s">
        <v>33</v>
      </c>
      <c r="D13" s="111">
        <v>334.82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2"/>
    </row>
    <row r="14" spans="1:14" ht="20.25" customHeight="1">
      <c r="A14" s="240"/>
      <c r="B14" s="324"/>
      <c r="C14" s="241" t="s">
        <v>34</v>
      </c>
      <c r="D14" s="324" t="s">
        <v>35</v>
      </c>
      <c r="E14" s="262"/>
      <c r="F14" s="262"/>
      <c r="G14" s="262"/>
      <c r="H14" s="262"/>
      <c r="I14" s="262"/>
      <c r="J14" s="262"/>
      <c r="K14" s="262"/>
      <c r="L14" s="262"/>
      <c r="M14" s="262"/>
      <c r="N14" s="262"/>
    </row>
    <row r="15" spans="1:14" ht="20.25" customHeight="1">
      <c r="A15" s="240"/>
      <c r="B15" s="324"/>
      <c r="C15" s="241" t="s">
        <v>36</v>
      </c>
      <c r="D15" s="111">
        <v>162.28</v>
      </c>
      <c r="E15" s="262"/>
      <c r="F15" s="262"/>
      <c r="G15" s="262"/>
      <c r="H15" s="262"/>
      <c r="I15" s="262"/>
      <c r="J15" s="262"/>
      <c r="K15" s="262"/>
      <c r="L15" s="262"/>
      <c r="M15" s="262"/>
      <c r="N15" s="262"/>
    </row>
    <row r="16" spans="1:14" ht="20.25" customHeight="1">
      <c r="A16" s="240"/>
      <c r="B16" s="324"/>
      <c r="C16" s="241" t="s">
        <v>37</v>
      </c>
      <c r="D16" s="324" t="s">
        <v>38</v>
      </c>
      <c r="E16" s="262"/>
      <c r="F16" s="262"/>
      <c r="G16" s="262"/>
      <c r="H16" s="262"/>
      <c r="I16" s="262"/>
      <c r="J16" s="262"/>
      <c r="K16" s="262"/>
      <c r="L16" s="262"/>
      <c r="M16" s="262"/>
      <c r="N16" s="262"/>
    </row>
    <row r="17" spans="1:14" ht="20.25" customHeight="1">
      <c r="A17" s="240"/>
      <c r="B17" s="324"/>
      <c r="C17" s="241" t="s">
        <v>39</v>
      </c>
      <c r="D17" s="324" t="s">
        <v>40</v>
      </c>
      <c r="E17" s="262"/>
      <c r="F17" s="262"/>
      <c r="G17" s="262"/>
      <c r="H17" s="262"/>
      <c r="I17" s="262"/>
      <c r="J17" s="262"/>
      <c r="K17" s="262"/>
      <c r="L17" s="262"/>
      <c r="M17" s="262"/>
      <c r="N17" s="262"/>
    </row>
    <row r="18" spans="1:14" ht="20.25" customHeight="1">
      <c r="A18" s="240"/>
      <c r="B18" s="324"/>
      <c r="C18" s="241" t="s">
        <v>41</v>
      </c>
      <c r="D18" s="324" t="s">
        <v>42</v>
      </c>
      <c r="E18" s="262"/>
      <c r="F18" s="262"/>
      <c r="G18" s="262"/>
      <c r="H18" s="262"/>
      <c r="I18" s="262"/>
      <c r="J18" s="262"/>
      <c r="K18" s="262"/>
      <c r="L18" s="262"/>
      <c r="M18" s="262"/>
      <c r="N18" s="262"/>
    </row>
    <row r="19" spans="1:14" ht="20.25" customHeight="1">
      <c r="A19" s="240"/>
      <c r="B19" s="324"/>
      <c r="C19" s="241" t="s">
        <v>43</v>
      </c>
      <c r="D19" s="111">
        <v>8329.22</v>
      </c>
      <c r="E19" s="262"/>
      <c r="F19" s="262"/>
      <c r="G19" s="262"/>
      <c r="H19" s="262"/>
      <c r="I19" s="262"/>
      <c r="J19" s="262"/>
      <c r="K19" s="262"/>
      <c r="L19" s="262"/>
      <c r="M19" s="262"/>
      <c r="N19" s="262"/>
    </row>
    <row r="20" spans="1:14" ht="20.25" customHeight="1">
      <c r="A20" s="240"/>
      <c r="B20" s="324"/>
      <c r="C20" s="241" t="s">
        <v>44</v>
      </c>
      <c r="D20" s="324" t="s">
        <v>45</v>
      </c>
      <c r="E20" s="262"/>
      <c r="F20" s="262"/>
      <c r="G20" s="262"/>
      <c r="H20" s="262"/>
      <c r="I20" s="262"/>
      <c r="J20" s="262"/>
      <c r="K20" s="262"/>
      <c r="L20" s="262"/>
      <c r="M20" s="262"/>
      <c r="N20" s="262"/>
    </row>
    <row r="21" spans="1:14" ht="20.25" customHeight="1">
      <c r="A21" s="240"/>
      <c r="B21" s="324"/>
      <c r="C21" s="241" t="s">
        <v>46</v>
      </c>
      <c r="D21" s="324" t="s">
        <v>47</v>
      </c>
      <c r="E21" s="262"/>
      <c r="F21" s="262"/>
      <c r="G21" s="262"/>
      <c r="H21" s="262"/>
      <c r="I21" s="262"/>
      <c r="J21" s="262"/>
      <c r="K21" s="262"/>
      <c r="L21" s="262"/>
      <c r="M21" s="262"/>
      <c r="N21" s="262"/>
    </row>
    <row r="22" spans="1:14" ht="20.25" customHeight="1">
      <c r="A22" s="240"/>
      <c r="B22" s="324"/>
      <c r="C22" s="241" t="s">
        <v>48</v>
      </c>
      <c r="D22" s="324" t="s">
        <v>49</v>
      </c>
      <c r="E22" s="262"/>
      <c r="F22" s="262"/>
      <c r="G22" s="262"/>
      <c r="H22" s="262"/>
      <c r="I22" s="262"/>
      <c r="J22" s="262"/>
      <c r="K22" s="262"/>
      <c r="L22" s="262"/>
      <c r="M22" s="262"/>
      <c r="N22" s="262"/>
    </row>
    <row r="23" spans="1:14" ht="20.25" customHeight="1">
      <c r="A23" s="240"/>
      <c r="B23" s="324"/>
      <c r="C23" s="241" t="s">
        <v>50</v>
      </c>
      <c r="D23" s="324" t="s">
        <v>51</v>
      </c>
      <c r="E23" s="262"/>
      <c r="F23" s="262"/>
      <c r="G23" s="262"/>
      <c r="H23" s="262"/>
      <c r="I23" s="262"/>
      <c r="J23" s="262"/>
      <c r="K23" s="262"/>
      <c r="L23" s="262"/>
      <c r="M23" s="262"/>
      <c r="N23" s="262"/>
    </row>
    <row r="24" spans="1:14" ht="20.25" customHeight="1">
      <c r="A24" s="240"/>
      <c r="B24" s="324"/>
      <c r="C24" s="241" t="s">
        <v>52</v>
      </c>
      <c r="D24" s="324" t="s">
        <v>53</v>
      </c>
      <c r="E24" s="262"/>
      <c r="F24" s="262"/>
      <c r="G24" s="262"/>
      <c r="H24" s="262"/>
      <c r="I24" s="262"/>
      <c r="J24" s="262"/>
      <c r="K24" s="262"/>
      <c r="L24" s="262"/>
      <c r="M24" s="262"/>
      <c r="N24" s="262"/>
    </row>
    <row r="25" spans="1:14" ht="20.25" customHeight="1">
      <c r="A25" s="240"/>
      <c r="B25" s="324"/>
      <c r="C25" s="241" t="s">
        <v>54</v>
      </c>
      <c r="D25" s="111">
        <v>222.85</v>
      </c>
      <c r="E25" s="262"/>
      <c r="F25" s="262"/>
      <c r="G25" s="262"/>
      <c r="H25" s="262"/>
      <c r="I25" s="262"/>
      <c r="J25" s="262"/>
      <c r="K25" s="262"/>
      <c r="L25" s="262"/>
      <c r="M25" s="262"/>
      <c r="N25" s="262"/>
    </row>
    <row r="26" spans="1:14" ht="20.25" customHeight="1">
      <c r="A26" s="241"/>
      <c r="B26" s="324"/>
      <c r="C26" s="241" t="s">
        <v>55</v>
      </c>
      <c r="D26" s="324" t="s">
        <v>56</v>
      </c>
      <c r="E26" s="262"/>
      <c r="F26" s="262"/>
      <c r="G26" s="262"/>
      <c r="H26" s="262"/>
      <c r="I26" s="262"/>
      <c r="J26" s="262"/>
      <c r="K26" s="262"/>
      <c r="L26" s="262"/>
      <c r="M26" s="262"/>
      <c r="N26" s="262"/>
    </row>
    <row r="27" spans="1:14" ht="20.25" customHeight="1">
      <c r="A27" s="241"/>
      <c r="B27" s="324"/>
      <c r="C27" s="241" t="s">
        <v>57</v>
      </c>
      <c r="D27" s="324" t="s">
        <v>58</v>
      </c>
      <c r="E27" s="262"/>
      <c r="F27" s="262"/>
      <c r="G27" s="262"/>
      <c r="H27" s="262"/>
      <c r="I27" s="262"/>
      <c r="J27" s="262"/>
      <c r="K27" s="262"/>
      <c r="L27" s="262"/>
      <c r="M27" s="262"/>
      <c r="N27" s="262"/>
    </row>
    <row r="28" spans="1:14" ht="20.25" customHeight="1">
      <c r="A28" s="241" t="s">
        <v>59</v>
      </c>
      <c r="B28" s="324"/>
      <c r="C28" s="241" t="s">
        <v>60</v>
      </c>
      <c r="D28" s="324" t="s">
        <v>61</v>
      </c>
      <c r="E28" s="262"/>
      <c r="F28" s="262"/>
      <c r="G28" s="262"/>
      <c r="H28" s="262"/>
      <c r="I28" s="262"/>
      <c r="J28" s="262"/>
      <c r="K28" s="262"/>
      <c r="L28" s="262"/>
      <c r="M28" s="262"/>
      <c r="N28" s="262"/>
    </row>
    <row r="29" spans="1:14" ht="20.25" customHeight="1">
      <c r="A29" s="241"/>
      <c r="B29" s="324"/>
      <c r="C29" s="241" t="s">
        <v>62</v>
      </c>
      <c r="D29" s="324" t="s">
        <v>63</v>
      </c>
      <c r="E29" s="262"/>
      <c r="F29" s="262"/>
      <c r="G29" s="262"/>
      <c r="H29" s="262"/>
      <c r="I29" s="262"/>
      <c r="J29" s="262"/>
      <c r="K29" s="262"/>
      <c r="L29" s="262"/>
      <c r="M29" s="262"/>
      <c r="N29" s="262"/>
    </row>
    <row r="30" spans="1:14" ht="20.25" customHeight="1">
      <c r="A30" s="242"/>
      <c r="B30" s="238"/>
      <c r="C30" s="242" t="s">
        <v>64</v>
      </c>
      <c r="D30" s="238" t="s">
        <v>65</v>
      </c>
      <c r="E30" s="262"/>
      <c r="F30" s="262"/>
      <c r="G30" s="262"/>
      <c r="H30" s="262"/>
      <c r="I30" s="262"/>
      <c r="J30" s="262"/>
      <c r="K30" s="262"/>
      <c r="L30" s="262"/>
      <c r="M30" s="262"/>
      <c r="N30" s="262"/>
    </row>
    <row r="31" spans="1:14" ht="20.25" customHeight="1">
      <c r="A31" s="251"/>
      <c r="B31" s="234"/>
      <c r="C31" s="251" t="s">
        <v>66</v>
      </c>
      <c r="D31" s="234" t="s">
        <v>67</v>
      </c>
      <c r="E31" s="262"/>
      <c r="F31" s="262"/>
      <c r="G31" s="262"/>
      <c r="H31" s="262"/>
      <c r="I31" s="262"/>
      <c r="J31" s="262"/>
      <c r="K31" s="262"/>
      <c r="L31" s="262"/>
      <c r="M31" s="262"/>
      <c r="N31" s="262"/>
    </row>
    <row r="32" spans="1:14" ht="20.25" customHeight="1">
      <c r="A32" s="251"/>
      <c r="B32" s="234"/>
      <c r="C32" s="251" t="s">
        <v>68</v>
      </c>
      <c r="D32" s="234" t="s">
        <v>69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</row>
    <row r="33" spans="1:14" ht="20.25" customHeight="1">
      <c r="A33" s="251"/>
      <c r="B33" s="234"/>
      <c r="C33" s="251" t="s">
        <v>70</v>
      </c>
      <c r="D33" s="234" t="s">
        <v>71</v>
      </c>
      <c r="E33" s="262"/>
      <c r="F33" s="262"/>
      <c r="G33" s="262"/>
      <c r="H33" s="262"/>
      <c r="I33" s="262"/>
      <c r="J33" s="262"/>
      <c r="K33" s="262"/>
      <c r="L33" s="262"/>
      <c r="M33" s="262"/>
      <c r="N33" s="262"/>
    </row>
    <row r="34" spans="1:14" ht="20.25" customHeight="1">
      <c r="A34" s="251"/>
      <c r="B34" s="234"/>
      <c r="C34" s="251" t="s">
        <v>72</v>
      </c>
      <c r="D34" s="234" t="s">
        <v>73</v>
      </c>
      <c r="E34" s="262"/>
      <c r="F34" s="262"/>
      <c r="G34" s="262"/>
      <c r="H34" s="262"/>
      <c r="I34" s="262"/>
      <c r="J34" s="262"/>
      <c r="K34" s="262"/>
      <c r="L34" s="262"/>
      <c r="M34" s="262"/>
      <c r="N34" s="262"/>
    </row>
    <row r="35" spans="1:14" ht="20.25" customHeight="1">
      <c r="A35" s="251"/>
      <c r="B35" s="234"/>
      <c r="C35" s="251" t="s">
        <v>74</v>
      </c>
      <c r="D35" s="234" t="s">
        <v>75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</row>
    <row r="36" spans="1:14" ht="20.25" customHeight="1">
      <c r="A36" s="251"/>
      <c r="B36" s="234"/>
      <c r="C36" s="251"/>
      <c r="D36" s="253"/>
      <c r="E36" s="262"/>
      <c r="F36" s="262"/>
      <c r="G36" s="262"/>
      <c r="H36" s="262"/>
      <c r="I36" s="262"/>
      <c r="J36" s="262"/>
      <c r="K36" s="262"/>
      <c r="L36" s="262"/>
      <c r="M36" s="262"/>
      <c r="N36" s="262"/>
    </row>
    <row r="37" spans="1:14" ht="20.25" customHeight="1">
      <c r="A37" s="252" t="s">
        <v>76</v>
      </c>
      <c r="B37" s="254">
        <f>SUM(B6:B34)</f>
        <v>8103.39</v>
      </c>
      <c r="C37" s="252" t="s">
        <v>77</v>
      </c>
      <c r="D37" s="254">
        <f>SUM(D6:D35)</f>
        <v>10124.17</v>
      </c>
      <c r="E37" s="262"/>
      <c r="F37" s="262"/>
      <c r="G37" s="262"/>
      <c r="H37" s="262"/>
      <c r="I37" s="262"/>
      <c r="J37" s="262"/>
      <c r="K37" s="262"/>
      <c r="L37" s="262"/>
      <c r="M37" s="262"/>
      <c r="N37" s="262"/>
    </row>
    <row r="38" spans="1:14" ht="20.25" customHeight="1">
      <c r="A38" s="251" t="s">
        <v>78</v>
      </c>
      <c r="B38" s="234" t="s">
        <v>79</v>
      </c>
      <c r="C38" s="251" t="s">
        <v>80</v>
      </c>
      <c r="D38" s="234" t="s">
        <v>81</v>
      </c>
      <c r="E38" s="262"/>
      <c r="F38" s="262"/>
      <c r="G38" s="262"/>
      <c r="H38" s="262"/>
      <c r="I38" s="262"/>
      <c r="J38" s="262"/>
      <c r="K38" s="262"/>
      <c r="L38" s="262"/>
      <c r="M38" s="262"/>
      <c r="N38" s="262"/>
    </row>
    <row r="39" spans="1:14" ht="20.25" customHeight="1">
      <c r="A39" s="251" t="s">
        <v>82</v>
      </c>
      <c r="B39" s="239">
        <v>2020.78</v>
      </c>
      <c r="C39" s="251" t="s">
        <v>83</v>
      </c>
      <c r="D39" s="234" t="s">
        <v>84</v>
      </c>
      <c r="E39" s="262"/>
      <c r="F39" s="262"/>
      <c r="G39" s="262"/>
      <c r="H39" s="262"/>
      <c r="I39" s="262"/>
      <c r="J39" s="262"/>
      <c r="K39" s="262"/>
      <c r="L39" s="262"/>
      <c r="M39" s="262"/>
      <c r="N39" s="262"/>
    </row>
    <row r="40" spans="1:14" ht="20.25" customHeight="1">
      <c r="A40" s="251"/>
      <c r="B40" s="234"/>
      <c r="C40" s="251" t="s">
        <v>85</v>
      </c>
      <c r="D40" s="234" t="s">
        <v>86</v>
      </c>
      <c r="E40" s="262"/>
      <c r="F40" s="262"/>
      <c r="G40" s="262"/>
      <c r="H40" s="262"/>
      <c r="I40" s="262"/>
      <c r="J40" s="262"/>
      <c r="K40" s="262"/>
      <c r="L40" s="262"/>
      <c r="M40" s="262"/>
      <c r="N40" s="262"/>
    </row>
    <row r="41" spans="1:14" ht="20.25" customHeight="1">
      <c r="A41" s="326"/>
      <c r="B41" s="327"/>
      <c r="C41" s="326"/>
      <c r="D41" s="328"/>
      <c r="E41" s="226"/>
      <c r="F41" s="226"/>
      <c r="G41" s="226"/>
      <c r="H41" s="226"/>
      <c r="I41" s="226"/>
      <c r="J41" s="226"/>
      <c r="K41" s="226"/>
      <c r="L41" s="226"/>
      <c r="M41" s="226"/>
      <c r="N41" s="226"/>
    </row>
    <row r="42" spans="1:14" ht="20.25" customHeight="1">
      <c r="A42" s="329" t="s">
        <v>87</v>
      </c>
      <c r="B42" s="330">
        <f>SUM(B37:B39)</f>
        <v>10124.17</v>
      </c>
      <c r="C42" s="329" t="s">
        <v>88</v>
      </c>
      <c r="D42" s="331">
        <f>SUM(D37,D38,D40)</f>
        <v>10124.17</v>
      </c>
      <c r="E42" s="226"/>
      <c r="F42" s="226"/>
      <c r="G42" s="226"/>
      <c r="H42" s="226"/>
      <c r="I42" s="226"/>
      <c r="J42" s="226"/>
      <c r="K42" s="226"/>
      <c r="L42" s="226"/>
      <c r="M42" s="226"/>
      <c r="N42" s="226"/>
    </row>
    <row r="43" spans="1:14" ht="20.25" customHeight="1">
      <c r="A43" s="332"/>
      <c r="B43" s="333"/>
      <c r="C43" s="334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25" right="0.25" top="0.75" bottom="0.75" header="0.3" footer="0.3"/>
  <pageSetup errors="blank" horizontalDpi="600" verticalDpi="600" orientation="portrait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workbookViewId="0" topLeftCell="A1">
      <pane xSplit="6" ySplit="8" topLeftCell="G9" activePane="bottomRight" state="frozen"/>
      <selection pane="bottomRight" activeCell="H18" sqref="H18"/>
    </sheetView>
  </sheetViews>
  <sheetFormatPr defaultColWidth="9.16015625" defaultRowHeight="12.75" customHeight="1"/>
  <cols>
    <col min="1" max="3" width="5.66015625" style="302" customWidth="1"/>
    <col min="4" max="4" width="9.16015625" style="0" customWidth="1"/>
    <col min="5" max="5" width="43.16015625" style="0" customWidth="1"/>
    <col min="6" max="8" width="15.33203125" style="0" customWidth="1"/>
    <col min="9" max="10" width="13.33203125" style="0" customWidth="1"/>
    <col min="11" max="14" width="12.16015625" style="0" customWidth="1"/>
    <col min="15" max="15" width="11.83203125" style="0" customWidth="1"/>
    <col min="16" max="17" width="10.83203125" style="0" customWidth="1"/>
    <col min="18" max="18" width="12.16015625" style="0" customWidth="1"/>
    <col min="19" max="19" width="9.83203125" style="0" customWidth="1"/>
    <col min="20" max="20" width="10.83203125" style="0" customWidth="1"/>
  </cols>
  <sheetData>
    <row r="1" spans="1:20" ht="19.5" customHeight="1">
      <c r="A1" s="303"/>
      <c r="B1" s="304"/>
      <c r="C1" s="30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00"/>
      <c r="T1" s="318" t="s">
        <v>89</v>
      </c>
    </row>
    <row r="2" spans="1:20" ht="19.5" customHeight="1">
      <c r="A2" s="5" t="s">
        <v>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305" t="s">
        <v>5</v>
      </c>
      <c r="B3" s="305"/>
      <c r="C3" s="305"/>
      <c r="D3" s="6"/>
      <c r="E3" s="6"/>
      <c r="F3" s="43"/>
      <c r="G3" s="43"/>
      <c r="H3" s="43"/>
      <c r="I3" s="43"/>
      <c r="J3" s="197"/>
      <c r="K3" s="197"/>
      <c r="L3" s="197"/>
      <c r="M3" s="197"/>
      <c r="N3" s="197"/>
      <c r="O3" s="197"/>
      <c r="P3" s="197"/>
      <c r="Q3" s="197"/>
      <c r="R3" s="197"/>
      <c r="S3" s="34"/>
      <c r="T3" s="8" t="s">
        <v>6</v>
      </c>
    </row>
    <row r="4" spans="1:20" s="62" customFormat="1" ht="19.5" customHeight="1">
      <c r="A4" s="96" t="s">
        <v>91</v>
      </c>
      <c r="B4" s="97"/>
      <c r="C4" s="97"/>
      <c r="D4" s="97"/>
      <c r="E4" s="98"/>
      <c r="F4" s="126" t="s">
        <v>92</v>
      </c>
      <c r="G4" s="66" t="s">
        <v>93</v>
      </c>
      <c r="H4" s="127" t="s">
        <v>94</v>
      </c>
      <c r="I4" s="127" t="s">
        <v>95</v>
      </c>
      <c r="J4" s="127" t="s">
        <v>96</v>
      </c>
      <c r="K4" s="127" t="s">
        <v>97</v>
      </c>
      <c r="L4" s="127"/>
      <c r="M4" s="65" t="s">
        <v>26</v>
      </c>
      <c r="N4" s="166" t="s">
        <v>98</v>
      </c>
      <c r="O4" s="167"/>
      <c r="P4" s="167"/>
      <c r="Q4" s="167"/>
      <c r="R4" s="168"/>
      <c r="S4" s="126" t="s">
        <v>99</v>
      </c>
      <c r="T4" s="127" t="s">
        <v>79</v>
      </c>
    </row>
    <row r="5" spans="1:20" s="62" customFormat="1" ht="19.5" customHeight="1">
      <c r="A5" s="306" t="s">
        <v>100</v>
      </c>
      <c r="B5" s="307"/>
      <c r="C5" s="308"/>
      <c r="D5" s="129" t="s">
        <v>101</v>
      </c>
      <c r="E5" s="69" t="s">
        <v>102</v>
      </c>
      <c r="F5" s="127"/>
      <c r="G5" s="66"/>
      <c r="H5" s="127"/>
      <c r="I5" s="127"/>
      <c r="J5" s="127"/>
      <c r="K5" s="314" t="s">
        <v>103</v>
      </c>
      <c r="L5" s="127" t="s">
        <v>104</v>
      </c>
      <c r="M5" s="127"/>
      <c r="N5" s="151" t="s">
        <v>105</v>
      </c>
      <c r="O5" s="151" t="s">
        <v>106</v>
      </c>
      <c r="P5" s="151" t="s">
        <v>107</v>
      </c>
      <c r="Q5" s="151" t="s">
        <v>108</v>
      </c>
      <c r="R5" s="151" t="s">
        <v>109</v>
      </c>
      <c r="S5" s="127"/>
      <c r="T5" s="127"/>
    </row>
    <row r="6" spans="1:20" s="62" customFormat="1" ht="30.75" customHeight="1">
      <c r="A6" s="309" t="s">
        <v>110</v>
      </c>
      <c r="B6" s="309" t="s">
        <v>111</v>
      </c>
      <c r="C6" s="310" t="s">
        <v>112</v>
      </c>
      <c r="D6" s="74"/>
      <c r="E6" s="74"/>
      <c r="F6" s="76"/>
      <c r="G6" s="67"/>
      <c r="H6" s="76"/>
      <c r="I6" s="76"/>
      <c r="J6" s="76"/>
      <c r="K6" s="315"/>
      <c r="L6" s="76"/>
      <c r="M6" s="76"/>
      <c r="N6" s="76"/>
      <c r="O6" s="76"/>
      <c r="P6" s="76"/>
      <c r="Q6" s="76"/>
      <c r="R6" s="76"/>
      <c r="S6" s="76"/>
      <c r="T6" s="76"/>
    </row>
    <row r="7" spans="1:20" s="62" customFormat="1" ht="34.5" customHeight="1">
      <c r="A7" s="81" t="s">
        <v>110</v>
      </c>
      <c r="B7" s="81" t="s">
        <v>111</v>
      </c>
      <c r="C7" s="81" t="s">
        <v>112</v>
      </c>
      <c r="D7" s="81" t="s">
        <v>113</v>
      </c>
      <c r="E7" s="81" t="s">
        <v>114</v>
      </c>
      <c r="F7" s="84" t="s">
        <v>115</v>
      </c>
      <c r="G7" s="135" t="s">
        <v>116</v>
      </c>
      <c r="H7" s="135" t="s">
        <v>117</v>
      </c>
      <c r="I7" s="135" t="s">
        <v>14</v>
      </c>
      <c r="J7" s="136" t="s">
        <v>18</v>
      </c>
      <c r="K7" s="316" t="s">
        <v>22</v>
      </c>
      <c r="L7" s="135" t="s">
        <v>118</v>
      </c>
      <c r="M7" s="136" t="s">
        <v>26</v>
      </c>
      <c r="N7" s="316">
        <f>SUM(O7:R7)</f>
        <v>0</v>
      </c>
      <c r="O7" s="135" t="s">
        <v>106</v>
      </c>
      <c r="P7" s="135" t="s">
        <v>107</v>
      </c>
      <c r="Q7" s="135" t="s">
        <v>108</v>
      </c>
      <c r="R7" s="136" t="s">
        <v>109</v>
      </c>
      <c r="S7" s="316" t="s">
        <v>119</v>
      </c>
      <c r="T7" s="136" t="s">
        <v>79</v>
      </c>
    </row>
    <row r="8" spans="1:20" s="1" customFormat="1" ht="17.25" customHeight="1">
      <c r="A8" s="157"/>
      <c r="B8" s="157"/>
      <c r="C8" s="157"/>
      <c r="D8" s="311"/>
      <c r="E8" s="311"/>
      <c r="F8" s="312">
        <f>SUM(F9:F20)</f>
        <v>10124.169999999998</v>
      </c>
      <c r="G8" s="312">
        <f>SUM(G9:G20)</f>
        <v>2020.78</v>
      </c>
      <c r="H8" s="312">
        <f>SUM(H9:H20)</f>
        <v>8103.39</v>
      </c>
      <c r="I8" s="311"/>
      <c r="J8" s="311"/>
      <c r="K8" s="311"/>
      <c r="L8" s="311"/>
      <c r="M8" s="311"/>
      <c r="N8" s="317"/>
      <c r="O8" s="317"/>
      <c r="P8" s="311"/>
      <c r="Q8" s="311"/>
      <c r="R8" s="311"/>
      <c r="S8" s="311"/>
      <c r="T8" s="311"/>
    </row>
    <row r="9" spans="1:20" s="161" customFormat="1" ht="28.5" customHeight="1">
      <c r="A9" s="157" t="s">
        <v>120</v>
      </c>
      <c r="B9" s="157" t="s">
        <v>121</v>
      </c>
      <c r="C9" s="157" t="s">
        <v>122</v>
      </c>
      <c r="D9" s="311">
        <v>317301</v>
      </c>
      <c r="E9" s="313" t="s">
        <v>123</v>
      </c>
      <c r="F9" s="312">
        <f>G9+H9+I9+J9+K9+L9+M9+N9+O9+P9+R9+Q9+S9+T9</f>
        <v>829</v>
      </c>
      <c r="G9" s="312">
        <v>829</v>
      </c>
      <c r="H9" s="312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</row>
    <row r="10" spans="1:20" s="161" customFormat="1" ht="28.5" customHeight="1">
      <c r="A10" s="157" t="s">
        <v>124</v>
      </c>
      <c r="B10" s="157" t="s">
        <v>125</v>
      </c>
      <c r="C10" s="157" t="s">
        <v>121</v>
      </c>
      <c r="D10" s="311">
        <v>317301</v>
      </c>
      <c r="E10" s="313" t="s">
        <v>126</v>
      </c>
      <c r="F10" s="312">
        <f>G10+H10+I10+J10+K10+L10+M10+N10+O10+P10+R10+Q10+S10+T10</f>
        <v>246</v>
      </c>
      <c r="G10" s="312"/>
      <c r="H10" s="312">
        <v>246</v>
      </c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</row>
    <row r="11" spans="1:20" s="161" customFormat="1" ht="28.5" customHeight="1">
      <c r="A11" s="157" t="s">
        <v>127</v>
      </c>
      <c r="B11" s="157" t="s">
        <v>128</v>
      </c>
      <c r="C11" s="157" t="s">
        <v>128</v>
      </c>
      <c r="D11" s="311">
        <v>317301</v>
      </c>
      <c r="E11" s="313" t="s">
        <v>129</v>
      </c>
      <c r="F11" s="312">
        <f aca="true" t="shared" si="0" ref="F11:F20">G11+H11+I11+J11+K11+L11+M11+N11+O11+P11+R11+Q11+S11+T11</f>
        <v>149.8</v>
      </c>
      <c r="G11" s="312"/>
      <c r="H11" s="312">
        <v>149.8</v>
      </c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</row>
    <row r="12" spans="1:20" s="161" customFormat="1" ht="28.5" customHeight="1">
      <c r="A12" s="157" t="s">
        <v>127</v>
      </c>
      <c r="B12" s="157" t="s">
        <v>128</v>
      </c>
      <c r="C12" s="157" t="s">
        <v>130</v>
      </c>
      <c r="D12" s="311">
        <v>317301</v>
      </c>
      <c r="E12" s="313" t="s">
        <v>131</v>
      </c>
      <c r="F12" s="312">
        <f t="shared" si="0"/>
        <v>171.78</v>
      </c>
      <c r="G12" s="312"/>
      <c r="H12" s="312">
        <v>171.78</v>
      </c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</row>
    <row r="13" spans="1:20" s="161" customFormat="1" ht="28.5" customHeight="1">
      <c r="A13" s="157" t="s">
        <v>127</v>
      </c>
      <c r="B13" s="157" t="s">
        <v>122</v>
      </c>
      <c r="C13" s="157" t="s">
        <v>122</v>
      </c>
      <c r="D13" s="311">
        <v>317301</v>
      </c>
      <c r="E13" s="313" t="s">
        <v>132</v>
      </c>
      <c r="F13" s="312">
        <f t="shared" si="0"/>
        <v>13.24</v>
      </c>
      <c r="G13" s="312"/>
      <c r="H13" s="312">
        <v>13.24</v>
      </c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</row>
    <row r="14" spans="1:20" s="161" customFormat="1" ht="28.5" customHeight="1">
      <c r="A14" s="157" t="s">
        <v>133</v>
      </c>
      <c r="B14" s="157" t="s">
        <v>134</v>
      </c>
      <c r="C14" s="157" t="s">
        <v>130</v>
      </c>
      <c r="D14" s="311">
        <v>317301</v>
      </c>
      <c r="E14" s="313" t="s">
        <v>135</v>
      </c>
      <c r="F14" s="312">
        <f t="shared" si="0"/>
        <v>122.17</v>
      </c>
      <c r="G14" s="312"/>
      <c r="H14" s="312">
        <v>122.17</v>
      </c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</row>
    <row r="15" spans="1:20" s="161" customFormat="1" ht="28.5" customHeight="1">
      <c r="A15" s="157" t="s">
        <v>133</v>
      </c>
      <c r="B15" s="157" t="s">
        <v>134</v>
      </c>
      <c r="C15" s="157" t="s">
        <v>121</v>
      </c>
      <c r="D15" s="311">
        <v>317301</v>
      </c>
      <c r="E15" s="313" t="s">
        <v>136</v>
      </c>
      <c r="F15" s="312">
        <f t="shared" si="0"/>
        <v>40.11</v>
      </c>
      <c r="G15" s="312"/>
      <c r="H15" s="312">
        <v>40.11</v>
      </c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</row>
    <row r="16" spans="1:20" s="161" customFormat="1" ht="28.5" customHeight="1">
      <c r="A16" s="157" t="s">
        <v>137</v>
      </c>
      <c r="B16" s="157" t="s">
        <v>130</v>
      </c>
      <c r="C16" s="157" t="s">
        <v>130</v>
      </c>
      <c r="D16" s="311">
        <v>317301</v>
      </c>
      <c r="E16" s="313" t="s">
        <v>138</v>
      </c>
      <c r="F16" s="312">
        <f t="shared" si="0"/>
        <v>1365.47</v>
      </c>
      <c r="G16" s="312"/>
      <c r="H16" s="312">
        <v>1365.47</v>
      </c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</row>
    <row r="17" spans="1:20" s="161" customFormat="1" ht="28.5" customHeight="1">
      <c r="A17" s="157" t="s">
        <v>137</v>
      </c>
      <c r="B17" s="157" t="s">
        <v>130</v>
      </c>
      <c r="C17" s="157" t="s">
        <v>122</v>
      </c>
      <c r="D17" s="311">
        <v>317301</v>
      </c>
      <c r="E17" s="313" t="s">
        <v>139</v>
      </c>
      <c r="F17" s="312">
        <f t="shared" si="0"/>
        <v>4085.5599999999995</v>
      </c>
      <c r="G17" s="312">
        <v>1100.34</v>
      </c>
      <c r="H17" s="312">
        <v>2985.22</v>
      </c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</row>
    <row r="18" spans="1:20" s="161" customFormat="1" ht="28.5" customHeight="1">
      <c r="A18" s="157" t="s">
        <v>137</v>
      </c>
      <c r="B18" s="157" t="s">
        <v>130</v>
      </c>
      <c r="C18" s="157" t="s">
        <v>140</v>
      </c>
      <c r="D18" s="311">
        <v>317301</v>
      </c>
      <c r="E18" s="313" t="s">
        <v>141</v>
      </c>
      <c r="F18" s="312">
        <f t="shared" si="0"/>
        <v>2878.19</v>
      </c>
      <c r="G18" s="312">
        <v>91.44</v>
      </c>
      <c r="H18" s="312">
        <v>2786.75</v>
      </c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</row>
    <row r="19" spans="1:20" s="161" customFormat="1" ht="28.5" customHeight="1">
      <c r="A19" s="157" t="s">
        <v>142</v>
      </c>
      <c r="B19" s="157" t="s">
        <v>140</v>
      </c>
      <c r="C19" s="157" t="s">
        <v>130</v>
      </c>
      <c r="D19" s="311">
        <v>317301</v>
      </c>
      <c r="E19" s="313" t="s">
        <v>143</v>
      </c>
      <c r="F19" s="312">
        <f t="shared" si="0"/>
        <v>155.96</v>
      </c>
      <c r="G19" s="312"/>
      <c r="H19" s="312">
        <v>155.96</v>
      </c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</row>
    <row r="20" spans="1:20" s="161" customFormat="1" ht="28.5" customHeight="1">
      <c r="A20" s="157" t="s">
        <v>142</v>
      </c>
      <c r="B20" s="157" t="s">
        <v>140</v>
      </c>
      <c r="C20" s="157" t="s">
        <v>121</v>
      </c>
      <c r="D20" s="311">
        <v>317301</v>
      </c>
      <c r="E20" s="313" t="s">
        <v>144</v>
      </c>
      <c r="F20" s="312">
        <f t="shared" si="0"/>
        <v>66.89</v>
      </c>
      <c r="G20" s="312"/>
      <c r="H20" s="312">
        <v>66.89</v>
      </c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</row>
  </sheetData>
  <sheetProtection formatCells="0" formatColumns="0" formatRows="0" insertColumns="0" insertRows="0" insertHyperlinks="0" deleteColumns="0" deleteRows="0" sort="0" autoFilter="0" pivotTables="0"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pane ySplit="7" topLeftCell="A8" activePane="bottomLeft" state="frozen"/>
      <selection pane="bottomLeft" activeCell="H17" sqref="H17"/>
    </sheetView>
  </sheetViews>
  <sheetFormatPr defaultColWidth="9.16015625" defaultRowHeight="12.75" customHeight="1"/>
  <cols>
    <col min="1" max="1" width="5.83203125" style="269" customWidth="1"/>
    <col min="2" max="3" width="5.16015625" style="269" customWidth="1"/>
    <col min="4" max="4" width="11.83203125" style="269" customWidth="1"/>
    <col min="5" max="5" width="23.33203125" style="270" customWidth="1"/>
    <col min="6" max="8" width="15.5" style="0" customWidth="1"/>
    <col min="9" max="9" width="14.33203125" style="0" customWidth="1"/>
    <col min="10" max="10" width="17.66015625" style="0" customWidth="1"/>
  </cols>
  <sheetData>
    <row r="1" spans="1:10" ht="14.25" customHeight="1">
      <c r="A1" s="271"/>
      <c r="B1" s="272"/>
      <c r="C1" s="272"/>
      <c r="D1" s="272"/>
      <c r="E1" s="273"/>
      <c r="F1" s="274"/>
      <c r="G1" s="274"/>
      <c r="H1" s="274"/>
      <c r="I1" s="274"/>
      <c r="J1" s="297" t="s">
        <v>145</v>
      </c>
    </row>
    <row r="2" spans="1:10" ht="14.25" customHeight="1">
      <c r="A2" s="5" t="s">
        <v>146</v>
      </c>
      <c r="B2" s="5"/>
      <c r="C2" s="5"/>
      <c r="D2" s="5"/>
      <c r="E2" s="5"/>
      <c r="F2" s="5"/>
      <c r="G2" s="5"/>
      <c r="H2" s="5"/>
      <c r="I2" s="5"/>
      <c r="J2" s="5"/>
    </row>
    <row r="3" spans="1:10" ht="14.25" customHeight="1">
      <c r="A3" s="275" t="s">
        <v>5</v>
      </c>
      <c r="B3" s="275"/>
      <c r="C3" s="275"/>
      <c r="D3" s="275"/>
      <c r="E3" s="276"/>
      <c r="F3" s="277"/>
      <c r="G3" s="277"/>
      <c r="H3" s="277"/>
      <c r="I3" s="277"/>
      <c r="J3" s="8" t="s">
        <v>6</v>
      </c>
    </row>
    <row r="4" spans="1:10" s="62" customFormat="1" ht="19.5" customHeight="1">
      <c r="A4" s="96" t="s">
        <v>91</v>
      </c>
      <c r="B4" s="97"/>
      <c r="C4" s="97"/>
      <c r="D4" s="97"/>
      <c r="E4" s="98"/>
      <c r="F4" s="278" t="s">
        <v>92</v>
      </c>
      <c r="G4" s="279" t="s">
        <v>147</v>
      </c>
      <c r="H4" s="65" t="s">
        <v>148</v>
      </c>
      <c r="I4" s="65" t="s">
        <v>149</v>
      </c>
      <c r="J4" s="127" t="s">
        <v>150</v>
      </c>
    </row>
    <row r="5" spans="1:10" s="62" customFormat="1" ht="19.5" customHeight="1">
      <c r="A5" s="280" t="s">
        <v>100</v>
      </c>
      <c r="B5" s="281"/>
      <c r="C5" s="282"/>
      <c r="D5" s="283" t="s">
        <v>101</v>
      </c>
      <c r="E5" s="129" t="s">
        <v>151</v>
      </c>
      <c r="F5" s="279"/>
      <c r="G5" s="279"/>
      <c r="H5" s="65"/>
      <c r="I5" s="65"/>
      <c r="J5" s="127"/>
    </row>
    <row r="6" spans="1:10" s="62" customFormat="1" ht="15" customHeight="1">
      <c r="A6" s="284" t="s">
        <v>110</v>
      </c>
      <c r="B6" s="284" t="s">
        <v>111</v>
      </c>
      <c r="C6" s="285" t="s">
        <v>112</v>
      </c>
      <c r="D6" s="286"/>
      <c r="E6" s="287"/>
      <c r="F6" s="279"/>
      <c r="G6" s="279"/>
      <c r="H6" s="65"/>
      <c r="I6" s="65"/>
      <c r="J6" s="127"/>
    </row>
    <row r="7" spans="1:10" s="267" customFormat="1" ht="42" customHeight="1">
      <c r="A7" s="288" t="s">
        <v>110</v>
      </c>
      <c r="B7" s="288" t="s">
        <v>111</v>
      </c>
      <c r="C7" s="288" t="s">
        <v>112</v>
      </c>
      <c r="D7" s="289" t="s">
        <v>113</v>
      </c>
      <c r="E7" s="290" t="s">
        <v>114</v>
      </c>
      <c r="F7" s="291">
        <f>SUM(F8:F19)</f>
        <v>10124.169999999998</v>
      </c>
      <c r="G7" s="291">
        <f>SUM(G8:G19)</f>
        <v>2085.42</v>
      </c>
      <c r="H7" s="291">
        <f>SUM(H8:H19)</f>
        <v>8038.75</v>
      </c>
      <c r="I7" s="298" t="s">
        <v>152</v>
      </c>
      <c r="J7" s="299" t="s">
        <v>153</v>
      </c>
    </row>
    <row r="8" spans="1:10" s="268" customFormat="1" ht="33" customHeight="1">
      <c r="A8" s="292">
        <v>201</v>
      </c>
      <c r="B8" s="293" t="s">
        <v>121</v>
      </c>
      <c r="C8" s="293" t="s">
        <v>122</v>
      </c>
      <c r="D8" s="292">
        <v>317301</v>
      </c>
      <c r="E8" s="294" t="s">
        <v>123</v>
      </c>
      <c r="F8" s="295">
        <v>829</v>
      </c>
      <c r="G8" s="295">
        <v>0</v>
      </c>
      <c r="H8" s="295">
        <v>829</v>
      </c>
      <c r="I8" s="300"/>
      <c r="J8" s="301"/>
    </row>
    <row r="9" spans="1:10" s="268" customFormat="1" ht="33" customHeight="1">
      <c r="A9" s="292">
        <v>205</v>
      </c>
      <c r="B9" s="293" t="s">
        <v>125</v>
      </c>
      <c r="C9" s="293" t="s">
        <v>121</v>
      </c>
      <c r="D9" s="292">
        <v>317301</v>
      </c>
      <c r="E9" s="294" t="s">
        <v>126</v>
      </c>
      <c r="F9" s="295">
        <v>246</v>
      </c>
      <c r="G9" s="295">
        <v>0</v>
      </c>
      <c r="H9" s="295">
        <v>246</v>
      </c>
      <c r="I9" s="300"/>
      <c r="J9" s="301"/>
    </row>
    <row r="10" spans="1:10" s="1" customFormat="1" ht="33" customHeight="1">
      <c r="A10" s="292">
        <v>208</v>
      </c>
      <c r="B10" s="293" t="s">
        <v>128</v>
      </c>
      <c r="C10" s="293" t="s">
        <v>130</v>
      </c>
      <c r="D10" s="292">
        <v>317301</v>
      </c>
      <c r="E10" s="294" t="s">
        <v>131</v>
      </c>
      <c r="F10" s="295">
        <v>171.78</v>
      </c>
      <c r="G10" s="296">
        <v>171.78</v>
      </c>
      <c r="H10" s="296">
        <v>0</v>
      </c>
      <c r="I10" s="158"/>
      <c r="J10" s="158"/>
    </row>
    <row r="11" spans="1:10" s="1" customFormat="1" ht="33" customHeight="1">
      <c r="A11" s="292">
        <v>208</v>
      </c>
      <c r="B11" s="293" t="s">
        <v>128</v>
      </c>
      <c r="C11" s="293" t="s">
        <v>128</v>
      </c>
      <c r="D11" s="292">
        <v>317301</v>
      </c>
      <c r="E11" s="294" t="s">
        <v>129</v>
      </c>
      <c r="F11" s="295">
        <v>149.8</v>
      </c>
      <c r="G11" s="296">
        <v>149.8</v>
      </c>
      <c r="H11" s="296">
        <v>0</v>
      </c>
      <c r="I11" s="158"/>
      <c r="J11" s="158"/>
    </row>
    <row r="12" spans="1:10" s="1" customFormat="1" ht="33" customHeight="1">
      <c r="A12" s="292">
        <v>208</v>
      </c>
      <c r="B12" s="293">
        <v>99</v>
      </c>
      <c r="C12" s="293">
        <v>99</v>
      </c>
      <c r="D12" s="292">
        <v>317301</v>
      </c>
      <c r="E12" s="294" t="s">
        <v>132</v>
      </c>
      <c r="F12" s="295">
        <v>13.24</v>
      </c>
      <c r="G12" s="296">
        <v>13.24</v>
      </c>
      <c r="H12" s="296">
        <v>0</v>
      </c>
      <c r="I12" s="158"/>
      <c r="J12" s="158"/>
    </row>
    <row r="13" spans="1:10" s="1" customFormat="1" ht="33" customHeight="1">
      <c r="A13" s="292">
        <v>210</v>
      </c>
      <c r="B13" s="293">
        <v>11</v>
      </c>
      <c r="C13" s="293" t="s">
        <v>130</v>
      </c>
      <c r="D13" s="292">
        <v>317301</v>
      </c>
      <c r="E13" s="294" t="s">
        <v>135</v>
      </c>
      <c r="F13" s="295">
        <v>122.17</v>
      </c>
      <c r="G13" s="296">
        <v>122.17</v>
      </c>
      <c r="H13" s="296">
        <v>0</v>
      </c>
      <c r="I13" s="158"/>
      <c r="J13" s="158"/>
    </row>
    <row r="14" spans="1:10" s="1" customFormat="1" ht="33" customHeight="1">
      <c r="A14" s="292">
        <v>210</v>
      </c>
      <c r="B14" s="293">
        <v>11</v>
      </c>
      <c r="C14" s="293" t="s">
        <v>121</v>
      </c>
      <c r="D14" s="292">
        <v>317301</v>
      </c>
      <c r="E14" s="294" t="s">
        <v>136</v>
      </c>
      <c r="F14" s="295">
        <v>40.11</v>
      </c>
      <c r="G14" s="296">
        <v>40.11</v>
      </c>
      <c r="H14" s="296">
        <v>0</v>
      </c>
      <c r="I14" s="158"/>
      <c r="J14" s="158"/>
    </row>
    <row r="15" spans="1:10" s="1" customFormat="1" ht="33" customHeight="1">
      <c r="A15" s="292">
        <v>214</v>
      </c>
      <c r="B15" s="293" t="s">
        <v>130</v>
      </c>
      <c r="C15" s="293" t="s">
        <v>130</v>
      </c>
      <c r="D15" s="292">
        <v>317301</v>
      </c>
      <c r="E15" s="294" t="s">
        <v>138</v>
      </c>
      <c r="F15" s="295">
        <v>1365.47</v>
      </c>
      <c r="G15" s="296">
        <v>1365.47</v>
      </c>
      <c r="H15" s="296">
        <v>0</v>
      </c>
      <c r="I15" s="158"/>
      <c r="J15" s="158"/>
    </row>
    <row r="16" spans="1:10" s="1" customFormat="1" ht="33" customHeight="1">
      <c r="A16" s="292">
        <v>214</v>
      </c>
      <c r="B16" s="293" t="s">
        <v>130</v>
      </c>
      <c r="C16" s="293" t="s">
        <v>140</v>
      </c>
      <c r="D16" s="292">
        <v>317301</v>
      </c>
      <c r="E16" s="294" t="s">
        <v>141</v>
      </c>
      <c r="F16" s="295">
        <v>2878.19</v>
      </c>
      <c r="G16" s="296">
        <v>0</v>
      </c>
      <c r="H16" s="296">
        <v>2878.19</v>
      </c>
      <c r="I16" s="158"/>
      <c r="J16" s="158"/>
    </row>
    <row r="17" spans="1:10" s="1" customFormat="1" ht="33" customHeight="1">
      <c r="A17" s="292">
        <v>214</v>
      </c>
      <c r="B17" s="293" t="s">
        <v>130</v>
      </c>
      <c r="C17" s="293" t="s">
        <v>122</v>
      </c>
      <c r="D17" s="292">
        <v>317301</v>
      </c>
      <c r="E17" s="294" t="s">
        <v>139</v>
      </c>
      <c r="F17" s="295">
        <v>4085.56</v>
      </c>
      <c r="G17" s="296">
        <v>0</v>
      </c>
      <c r="H17" s="296">
        <v>4085.56</v>
      </c>
      <c r="I17" s="158"/>
      <c r="J17" s="158"/>
    </row>
    <row r="18" spans="1:10" s="1" customFormat="1" ht="33" customHeight="1">
      <c r="A18" s="292">
        <v>221</v>
      </c>
      <c r="B18" s="293" t="s">
        <v>140</v>
      </c>
      <c r="C18" s="293" t="s">
        <v>130</v>
      </c>
      <c r="D18" s="292">
        <v>317301</v>
      </c>
      <c r="E18" s="294" t="s">
        <v>143</v>
      </c>
      <c r="F18" s="295">
        <v>155.96</v>
      </c>
      <c r="G18" s="296">
        <v>155.96</v>
      </c>
      <c r="H18" s="296">
        <v>0</v>
      </c>
      <c r="I18" s="158"/>
      <c r="J18" s="158"/>
    </row>
    <row r="19" spans="1:10" s="1" customFormat="1" ht="33" customHeight="1">
      <c r="A19" s="292">
        <v>221</v>
      </c>
      <c r="B19" s="293" t="s">
        <v>140</v>
      </c>
      <c r="C19" s="293" t="s">
        <v>121</v>
      </c>
      <c r="D19" s="292">
        <v>317301</v>
      </c>
      <c r="E19" s="294" t="s">
        <v>144</v>
      </c>
      <c r="F19" s="295">
        <v>66.89</v>
      </c>
      <c r="G19" s="296">
        <v>66.89</v>
      </c>
      <c r="H19" s="296">
        <v>0</v>
      </c>
      <c r="I19" s="158"/>
      <c r="J19" s="158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25" right="0.25" top="0.75" bottom="0.75" header="0.3" footer="0.3"/>
  <pageSetup errors="blank" fitToHeight="1000" fitToWidth="1" horizontalDpi="600" verticalDpi="600" orientation="portrait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zoomScale="85" zoomScaleNormal="85" workbookViewId="0" topLeftCell="A1">
      <pane ySplit="5" topLeftCell="A27" activePane="bottomLeft" state="frozen"/>
      <selection pane="bottomLeft" activeCell="A40" sqref="A40:IV40"/>
    </sheetView>
  </sheetViews>
  <sheetFormatPr defaultColWidth="9.16015625" defaultRowHeight="20.25" customHeight="1"/>
  <cols>
    <col min="1" max="1" width="30.66015625" style="0" customWidth="1"/>
    <col min="2" max="2" width="20.33203125" style="0" customWidth="1"/>
    <col min="3" max="3" width="31" style="0" customWidth="1"/>
    <col min="4" max="4" width="16" style="0" customWidth="1"/>
    <col min="5" max="8" width="30.16015625" style="0" customWidth="1"/>
    <col min="9" max="34" width="8.832031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83203125" style="0" customWidth="1"/>
  </cols>
  <sheetData>
    <row r="1" spans="1:34" ht="20.25" customHeight="1">
      <c r="A1" s="226"/>
      <c r="B1" s="226"/>
      <c r="C1" s="226"/>
      <c r="D1" s="226"/>
      <c r="E1" s="226"/>
      <c r="F1" s="226"/>
      <c r="G1" s="226"/>
      <c r="H1" s="42" t="s">
        <v>154</v>
      </c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</row>
    <row r="2" spans="1:34" ht="20.25" customHeight="1">
      <c r="A2" s="5" t="s">
        <v>155</v>
      </c>
      <c r="B2" s="5"/>
      <c r="C2" s="5"/>
      <c r="D2" s="5"/>
      <c r="E2" s="5"/>
      <c r="F2" s="5"/>
      <c r="G2" s="5"/>
      <c r="H2" s="5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</row>
    <row r="3" spans="1:34" ht="20.25" customHeight="1">
      <c r="A3" s="227" t="s">
        <v>5</v>
      </c>
      <c r="B3" s="227"/>
      <c r="C3" s="40"/>
      <c r="D3" s="40"/>
      <c r="E3" s="40"/>
      <c r="F3" s="40"/>
      <c r="G3" s="40"/>
      <c r="H3" s="8" t="s">
        <v>6</v>
      </c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</row>
    <row r="4" spans="1:34" s="62" customFormat="1" ht="24" customHeight="1">
      <c r="A4" s="96" t="s">
        <v>7</v>
      </c>
      <c r="B4" s="98"/>
      <c r="C4" s="96" t="s">
        <v>8</v>
      </c>
      <c r="D4" s="97"/>
      <c r="E4" s="97"/>
      <c r="F4" s="97"/>
      <c r="G4" s="97"/>
      <c r="H4" s="98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</row>
    <row r="5" spans="1:34" s="225" customFormat="1" ht="37.5" customHeight="1">
      <c r="A5" s="228" t="s">
        <v>9</v>
      </c>
      <c r="B5" s="102" t="s">
        <v>10</v>
      </c>
      <c r="C5" s="228" t="s">
        <v>9</v>
      </c>
      <c r="D5" s="228" t="s">
        <v>92</v>
      </c>
      <c r="E5" s="102" t="s">
        <v>156</v>
      </c>
      <c r="F5" s="229" t="s">
        <v>157</v>
      </c>
      <c r="G5" s="102" t="s">
        <v>158</v>
      </c>
      <c r="H5" s="229" t="s">
        <v>159</v>
      </c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</row>
    <row r="6" spans="1:34" s="1" customFormat="1" ht="24" customHeight="1">
      <c r="A6" s="230" t="s">
        <v>160</v>
      </c>
      <c r="B6" s="231">
        <f>SUM(B7:B9)</f>
        <v>8103.39</v>
      </c>
      <c r="C6" s="232" t="s">
        <v>161</v>
      </c>
      <c r="D6" s="231">
        <f aca="true" t="shared" si="0" ref="D6:D36">SUM(E6:H6)</f>
        <v>10124.17</v>
      </c>
      <c r="E6" s="233">
        <f>SUM(E7:E36)</f>
        <v>8103.389999999999</v>
      </c>
      <c r="F6" s="234">
        <f>SUM(F7:F36)</f>
        <v>0</v>
      </c>
      <c r="G6" s="234">
        <f>SUM(G7:G36)</f>
        <v>0</v>
      </c>
      <c r="H6" s="235">
        <f>SUM(H7:H36)</f>
        <v>2020.78</v>
      </c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</row>
    <row r="7" spans="1:34" s="1" customFormat="1" ht="24" customHeight="1">
      <c r="A7" s="230" t="s">
        <v>162</v>
      </c>
      <c r="B7" s="111">
        <v>8103.39</v>
      </c>
      <c r="C7" s="232" t="s">
        <v>163</v>
      </c>
      <c r="D7" s="231">
        <f t="shared" si="0"/>
        <v>829</v>
      </c>
      <c r="E7" s="236" t="s">
        <v>164</v>
      </c>
      <c r="F7" s="237" t="s">
        <v>165</v>
      </c>
      <c r="G7" s="237" t="s">
        <v>166</v>
      </c>
      <c r="H7" s="111">
        <v>829</v>
      </c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</row>
    <row r="8" spans="1:34" s="1" customFormat="1" ht="24" customHeight="1">
      <c r="A8" s="230" t="s">
        <v>167</v>
      </c>
      <c r="B8" s="238" t="s">
        <v>168</v>
      </c>
      <c r="C8" s="232" t="s">
        <v>169</v>
      </c>
      <c r="D8" s="231">
        <f t="shared" si="0"/>
        <v>0</v>
      </c>
      <c r="E8" s="236" t="s">
        <v>170</v>
      </c>
      <c r="F8" s="236" t="s">
        <v>171</v>
      </c>
      <c r="G8" s="236" t="s">
        <v>172</v>
      </c>
      <c r="H8" s="238" t="s">
        <v>16</v>
      </c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</row>
    <row r="9" spans="1:34" s="1" customFormat="1" ht="24" customHeight="1">
      <c r="A9" s="230" t="s">
        <v>173</v>
      </c>
      <c r="B9" s="238" t="s">
        <v>174</v>
      </c>
      <c r="C9" s="232" t="s">
        <v>175</v>
      </c>
      <c r="D9" s="231">
        <f t="shared" si="0"/>
        <v>0</v>
      </c>
      <c r="E9" s="236" t="s">
        <v>176</v>
      </c>
      <c r="F9" s="236" t="s">
        <v>177</v>
      </c>
      <c r="G9" s="236" t="s">
        <v>178</v>
      </c>
      <c r="H9" s="238" t="s">
        <v>20</v>
      </c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</row>
    <row r="10" spans="1:34" s="1" customFormat="1" ht="24" customHeight="1">
      <c r="A10" s="230" t="s">
        <v>179</v>
      </c>
      <c r="B10" s="231">
        <f>SUM(B11:B14)</f>
        <v>2020.78</v>
      </c>
      <c r="C10" s="232" t="s">
        <v>180</v>
      </c>
      <c r="D10" s="231">
        <f t="shared" si="0"/>
        <v>0</v>
      </c>
      <c r="E10" s="236" t="s">
        <v>181</v>
      </c>
      <c r="F10" s="236" t="s">
        <v>182</v>
      </c>
      <c r="G10" s="236" t="s">
        <v>183</v>
      </c>
      <c r="H10" s="238" t="s">
        <v>24</v>
      </c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</row>
    <row r="11" spans="1:34" s="1" customFormat="1" ht="24" customHeight="1">
      <c r="A11" s="230" t="s">
        <v>162</v>
      </c>
      <c r="B11" s="239">
        <v>2020.78</v>
      </c>
      <c r="C11" s="232" t="s">
        <v>184</v>
      </c>
      <c r="D11" s="231">
        <f t="shared" si="0"/>
        <v>246</v>
      </c>
      <c r="E11" s="233">
        <v>246</v>
      </c>
      <c r="F11" s="236" t="s">
        <v>185</v>
      </c>
      <c r="G11" s="236" t="s">
        <v>186</v>
      </c>
      <c r="H11" s="238" t="s">
        <v>187</v>
      </c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</row>
    <row r="12" spans="1:34" s="1" customFormat="1" ht="24" customHeight="1">
      <c r="A12" s="230" t="s">
        <v>167</v>
      </c>
      <c r="B12" s="238" t="s">
        <v>188</v>
      </c>
      <c r="C12" s="232" t="s">
        <v>189</v>
      </c>
      <c r="D12" s="231">
        <f t="shared" si="0"/>
        <v>0</v>
      </c>
      <c r="E12" s="236" t="s">
        <v>190</v>
      </c>
      <c r="F12" s="236" t="s">
        <v>191</v>
      </c>
      <c r="G12" s="236" t="s">
        <v>192</v>
      </c>
      <c r="H12" s="238" t="s">
        <v>30</v>
      </c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</row>
    <row r="13" spans="1:34" s="1" customFormat="1" ht="24" customHeight="1">
      <c r="A13" s="230" t="s">
        <v>173</v>
      </c>
      <c r="B13" s="238" t="s">
        <v>193</v>
      </c>
      <c r="C13" s="232" t="s">
        <v>194</v>
      </c>
      <c r="D13" s="231">
        <f t="shared" si="0"/>
        <v>0</v>
      </c>
      <c r="E13" s="236" t="s">
        <v>195</v>
      </c>
      <c r="F13" s="236" t="s">
        <v>196</v>
      </c>
      <c r="G13" s="236" t="s">
        <v>197</v>
      </c>
      <c r="H13" s="238" t="s">
        <v>32</v>
      </c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</row>
    <row r="14" spans="1:34" s="1" customFormat="1" ht="24" customHeight="1">
      <c r="A14" s="230" t="s">
        <v>198</v>
      </c>
      <c r="B14" s="238" t="s">
        <v>199</v>
      </c>
      <c r="C14" s="232" t="s">
        <v>200</v>
      </c>
      <c r="D14" s="231">
        <f t="shared" si="0"/>
        <v>334.82</v>
      </c>
      <c r="E14" s="233">
        <v>334.82</v>
      </c>
      <c r="F14" s="236" t="s">
        <v>201</v>
      </c>
      <c r="G14" s="236" t="s">
        <v>202</v>
      </c>
      <c r="H14" s="238" t="s">
        <v>203</v>
      </c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</row>
    <row r="15" spans="1:34" s="1" customFormat="1" ht="24" customHeight="1">
      <c r="A15" s="240"/>
      <c r="B15" s="238"/>
      <c r="C15" s="241" t="s">
        <v>204</v>
      </c>
      <c r="D15" s="231">
        <f t="shared" si="0"/>
        <v>0</v>
      </c>
      <c r="E15" s="236" t="s">
        <v>205</v>
      </c>
      <c r="F15" s="236" t="s">
        <v>206</v>
      </c>
      <c r="G15" s="236" t="s">
        <v>207</v>
      </c>
      <c r="H15" s="238" t="s">
        <v>35</v>
      </c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</row>
    <row r="16" spans="1:34" s="1" customFormat="1" ht="24" customHeight="1">
      <c r="A16" s="240"/>
      <c r="B16" s="238"/>
      <c r="C16" s="241" t="s">
        <v>208</v>
      </c>
      <c r="D16" s="231">
        <f t="shared" si="0"/>
        <v>162.28</v>
      </c>
      <c r="E16" s="233">
        <v>162.28</v>
      </c>
      <c r="F16" s="236" t="s">
        <v>209</v>
      </c>
      <c r="G16" s="236" t="s">
        <v>210</v>
      </c>
      <c r="H16" s="238" t="s">
        <v>211</v>
      </c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</row>
    <row r="17" spans="1:34" s="1" customFormat="1" ht="24" customHeight="1">
      <c r="A17" s="240"/>
      <c r="B17" s="238"/>
      <c r="C17" s="241" t="s">
        <v>212</v>
      </c>
      <c r="D17" s="231">
        <f t="shared" si="0"/>
        <v>0</v>
      </c>
      <c r="E17" s="236" t="s">
        <v>213</v>
      </c>
      <c r="F17" s="236" t="s">
        <v>214</v>
      </c>
      <c r="G17" s="236" t="s">
        <v>215</v>
      </c>
      <c r="H17" s="238" t="s">
        <v>38</v>
      </c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</row>
    <row r="18" spans="1:34" s="1" customFormat="1" ht="24" customHeight="1">
      <c r="A18" s="240"/>
      <c r="B18" s="238"/>
      <c r="C18" s="241" t="s">
        <v>216</v>
      </c>
      <c r="D18" s="231">
        <f t="shared" si="0"/>
        <v>0</v>
      </c>
      <c r="E18" s="236" t="s">
        <v>217</v>
      </c>
      <c r="F18" s="236" t="s">
        <v>218</v>
      </c>
      <c r="G18" s="236" t="s">
        <v>219</v>
      </c>
      <c r="H18" s="238" t="s">
        <v>40</v>
      </c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</row>
    <row r="19" spans="1:34" s="1" customFormat="1" ht="24" customHeight="1">
      <c r="A19" s="240"/>
      <c r="B19" s="238"/>
      <c r="C19" s="241" t="s">
        <v>220</v>
      </c>
      <c r="D19" s="231">
        <f t="shared" si="0"/>
        <v>0</v>
      </c>
      <c r="E19" s="236" t="s">
        <v>221</v>
      </c>
      <c r="F19" s="236" t="s">
        <v>222</v>
      </c>
      <c r="G19" s="236" t="s">
        <v>223</v>
      </c>
      <c r="H19" s="238" t="s">
        <v>42</v>
      </c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</row>
    <row r="20" spans="1:34" s="1" customFormat="1" ht="24" customHeight="1">
      <c r="A20" s="240"/>
      <c r="B20" s="238"/>
      <c r="C20" s="241" t="s">
        <v>224</v>
      </c>
      <c r="D20" s="231">
        <f t="shared" si="0"/>
        <v>8329.22</v>
      </c>
      <c r="E20" s="233">
        <v>7137.44</v>
      </c>
      <c r="F20" s="236" t="s">
        <v>225</v>
      </c>
      <c r="G20" s="236" t="s">
        <v>226</v>
      </c>
      <c r="H20" s="231">
        <v>1191.78</v>
      </c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</row>
    <row r="21" spans="1:34" s="1" customFormat="1" ht="24" customHeight="1">
      <c r="A21" s="240"/>
      <c r="B21" s="238"/>
      <c r="C21" s="241" t="s">
        <v>227</v>
      </c>
      <c r="D21" s="231">
        <f t="shared" si="0"/>
        <v>0</v>
      </c>
      <c r="E21" s="236" t="s">
        <v>228</v>
      </c>
      <c r="F21" s="236" t="s">
        <v>229</v>
      </c>
      <c r="G21" s="236" t="s">
        <v>230</v>
      </c>
      <c r="H21" s="238" t="s">
        <v>45</v>
      </c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</row>
    <row r="22" spans="1:34" s="1" customFormat="1" ht="24" customHeight="1">
      <c r="A22" s="240"/>
      <c r="B22" s="238"/>
      <c r="C22" s="241" t="s">
        <v>231</v>
      </c>
      <c r="D22" s="231">
        <f t="shared" si="0"/>
        <v>0</v>
      </c>
      <c r="E22" s="236" t="s">
        <v>232</v>
      </c>
      <c r="F22" s="236" t="s">
        <v>233</v>
      </c>
      <c r="G22" s="236" t="s">
        <v>234</v>
      </c>
      <c r="H22" s="238" t="s">
        <v>47</v>
      </c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</row>
    <row r="23" spans="1:34" s="1" customFormat="1" ht="24" customHeight="1">
      <c r="A23" s="240"/>
      <c r="B23" s="238"/>
      <c r="C23" s="241" t="s">
        <v>235</v>
      </c>
      <c r="D23" s="231">
        <f t="shared" si="0"/>
        <v>0</v>
      </c>
      <c r="E23" s="236" t="s">
        <v>236</v>
      </c>
      <c r="F23" s="236" t="s">
        <v>237</v>
      </c>
      <c r="G23" s="236" t="s">
        <v>238</v>
      </c>
      <c r="H23" s="238" t="s">
        <v>49</v>
      </c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</row>
    <row r="24" spans="1:34" s="1" customFormat="1" ht="24" customHeight="1">
      <c r="A24" s="240"/>
      <c r="B24" s="238"/>
      <c r="C24" s="242" t="s">
        <v>239</v>
      </c>
      <c r="D24" s="231">
        <f t="shared" si="0"/>
        <v>0</v>
      </c>
      <c r="E24" s="236" t="s">
        <v>240</v>
      </c>
      <c r="F24" s="236" t="s">
        <v>241</v>
      </c>
      <c r="G24" s="236" t="s">
        <v>242</v>
      </c>
      <c r="H24" s="238" t="s">
        <v>51</v>
      </c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</row>
    <row r="25" spans="1:34" s="1" customFormat="1" ht="24" customHeight="1">
      <c r="A25" s="243"/>
      <c r="B25" s="234"/>
      <c r="C25" s="244" t="s">
        <v>243</v>
      </c>
      <c r="D25" s="239">
        <f t="shared" si="0"/>
        <v>0</v>
      </c>
      <c r="E25" s="234" t="s">
        <v>244</v>
      </c>
      <c r="F25" s="234" t="s">
        <v>245</v>
      </c>
      <c r="G25" s="234" t="s">
        <v>246</v>
      </c>
      <c r="H25" s="234" t="s">
        <v>53</v>
      </c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</row>
    <row r="26" spans="1:34" s="1" customFormat="1" ht="24" customHeight="1">
      <c r="A26" s="230"/>
      <c r="B26" s="234"/>
      <c r="C26" s="244" t="s">
        <v>247</v>
      </c>
      <c r="D26" s="239">
        <f t="shared" si="0"/>
        <v>222.85</v>
      </c>
      <c r="E26" s="239">
        <v>222.85</v>
      </c>
      <c r="F26" s="234" t="s">
        <v>248</v>
      </c>
      <c r="G26" s="234" t="s">
        <v>249</v>
      </c>
      <c r="H26" s="234" t="s">
        <v>250</v>
      </c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</row>
    <row r="27" spans="1:34" s="1" customFormat="1" ht="33.75" customHeight="1">
      <c r="A27" s="230"/>
      <c r="B27" s="234"/>
      <c r="C27" s="244" t="s">
        <v>251</v>
      </c>
      <c r="D27" s="239">
        <f t="shared" si="0"/>
        <v>0</v>
      </c>
      <c r="E27" s="234" t="s">
        <v>252</v>
      </c>
      <c r="F27" s="234" t="s">
        <v>253</v>
      </c>
      <c r="G27" s="234" t="s">
        <v>254</v>
      </c>
      <c r="H27" s="234" t="s">
        <v>56</v>
      </c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</row>
    <row r="28" spans="1:34" s="1" customFormat="1" ht="33.75" customHeight="1">
      <c r="A28" s="230"/>
      <c r="B28" s="234"/>
      <c r="C28" s="244" t="s">
        <v>255</v>
      </c>
      <c r="D28" s="239">
        <f t="shared" si="0"/>
        <v>0</v>
      </c>
      <c r="E28" s="234" t="s">
        <v>256</v>
      </c>
      <c r="F28" s="234" t="s">
        <v>257</v>
      </c>
      <c r="G28" s="234" t="s">
        <v>258</v>
      </c>
      <c r="H28" s="234" t="s">
        <v>58</v>
      </c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</row>
    <row r="29" spans="1:34" s="1" customFormat="1" ht="33.75" customHeight="1">
      <c r="A29" s="230"/>
      <c r="B29" s="234"/>
      <c r="C29" s="244" t="s">
        <v>259</v>
      </c>
      <c r="D29" s="239">
        <f t="shared" si="0"/>
        <v>0</v>
      </c>
      <c r="E29" s="234" t="s">
        <v>260</v>
      </c>
      <c r="F29" s="234" t="s">
        <v>261</v>
      </c>
      <c r="G29" s="234" t="s">
        <v>262</v>
      </c>
      <c r="H29" s="234" t="s">
        <v>61</v>
      </c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</row>
    <row r="30" spans="1:34" s="1" customFormat="1" ht="33.75" customHeight="1">
      <c r="A30" s="241"/>
      <c r="B30" s="245"/>
      <c r="C30" s="246" t="s">
        <v>263</v>
      </c>
      <c r="D30" s="247">
        <f t="shared" si="0"/>
        <v>0</v>
      </c>
      <c r="E30" s="248" t="s">
        <v>264</v>
      </c>
      <c r="F30" s="248" t="s">
        <v>265</v>
      </c>
      <c r="G30" s="248" t="s">
        <v>266</v>
      </c>
      <c r="H30" s="248" t="s">
        <v>63</v>
      </c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</row>
    <row r="31" spans="1:34" s="1" customFormat="1" ht="33.75" customHeight="1">
      <c r="A31" s="242"/>
      <c r="B31" s="236"/>
      <c r="C31" s="249" t="s">
        <v>267</v>
      </c>
      <c r="D31" s="231">
        <f t="shared" si="0"/>
        <v>0</v>
      </c>
      <c r="E31" s="250" t="s">
        <v>268</v>
      </c>
      <c r="F31" s="250" t="s">
        <v>269</v>
      </c>
      <c r="G31" s="250" t="s">
        <v>270</v>
      </c>
      <c r="H31" s="250" t="s">
        <v>65</v>
      </c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</row>
    <row r="32" spans="1:34" s="1" customFormat="1" ht="33.75" customHeight="1">
      <c r="A32" s="251"/>
      <c r="B32" s="234"/>
      <c r="C32" s="251" t="s">
        <v>271</v>
      </c>
      <c r="D32" s="239">
        <f t="shared" si="0"/>
        <v>0</v>
      </c>
      <c r="E32" s="234" t="s">
        <v>272</v>
      </c>
      <c r="F32" s="234" t="s">
        <v>273</v>
      </c>
      <c r="G32" s="234" t="s">
        <v>274</v>
      </c>
      <c r="H32" s="234" t="s">
        <v>67</v>
      </c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</row>
    <row r="33" spans="1:34" s="1" customFormat="1" ht="33.75" customHeight="1">
      <c r="A33" s="251"/>
      <c r="B33" s="234"/>
      <c r="C33" s="251" t="s">
        <v>275</v>
      </c>
      <c r="D33" s="239">
        <f t="shared" si="0"/>
        <v>0</v>
      </c>
      <c r="E33" s="234" t="s">
        <v>276</v>
      </c>
      <c r="F33" s="234" t="s">
        <v>277</v>
      </c>
      <c r="G33" s="234" t="s">
        <v>278</v>
      </c>
      <c r="H33" s="234" t="s">
        <v>69</v>
      </c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</row>
    <row r="34" spans="1:34" s="1" customFormat="1" ht="33.75" customHeight="1">
      <c r="A34" s="251"/>
      <c r="B34" s="234"/>
      <c r="C34" s="251" t="s">
        <v>279</v>
      </c>
      <c r="D34" s="239">
        <f t="shared" si="0"/>
        <v>0</v>
      </c>
      <c r="E34" s="234" t="s">
        <v>280</v>
      </c>
      <c r="F34" s="234" t="s">
        <v>281</v>
      </c>
      <c r="G34" s="234" t="s">
        <v>282</v>
      </c>
      <c r="H34" s="234" t="s">
        <v>71</v>
      </c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</row>
    <row r="35" spans="1:34" s="1" customFormat="1" ht="33.75" customHeight="1">
      <c r="A35" s="251"/>
      <c r="B35" s="234"/>
      <c r="C35" s="251" t="s">
        <v>283</v>
      </c>
      <c r="D35" s="239">
        <f t="shared" si="0"/>
        <v>0</v>
      </c>
      <c r="E35" s="234" t="s">
        <v>284</v>
      </c>
      <c r="F35" s="234" t="s">
        <v>285</v>
      </c>
      <c r="G35" s="234" t="s">
        <v>286</v>
      </c>
      <c r="H35" s="234" t="s">
        <v>73</v>
      </c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</row>
    <row r="36" spans="1:34" s="1" customFormat="1" ht="33.75" customHeight="1">
      <c r="A36" s="251"/>
      <c r="B36" s="234"/>
      <c r="C36" s="251" t="s">
        <v>287</v>
      </c>
      <c r="D36" s="239">
        <f t="shared" si="0"/>
        <v>0</v>
      </c>
      <c r="E36" s="234" t="s">
        <v>288</v>
      </c>
      <c r="F36" s="234" t="s">
        <v>289</v>
      </c>
      <c r="G36" s="234" t="s">
        <v>290</v>
      </c>
      <c r="H36" s="234" t="s">
        <v>75</v>
      </c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</row>
    <row r="37" spans="1:34" s="1" customFormat="1" ht="33.75" customHeight="1">
      <c r="A37" s="252"/>
      <c r="B37" s="253"/>
      <c r="C37" s="252"/>
      <c r="D37" s="254"/>
      <c r="E37" s="234"/>
      <c r="F37" s="234"/>
      <c r="G37" s="234" t="s">
        <v>59</v>
      </c>
      <c r="H37" s="23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</row>
    <row r="38" spans="1:34" s="1" customFormat="1" ht="33.75" customHeight="1">
      <c r="A38" s="251"/>
      <c r="B38" s="234"/>
      <c r="C38" s="251" t="s">
        <v>291</v>
      </c>
      <c r="D38" s="255"/>
      <c r="E38" s="256"/>
      <c r="F38" s="256">
        <f>SUM(B8,B12)-SUM(F6)</f>
        <v>0</v>
      </c>
      <c r="G38" s="256">
        <f>SUM(B9,B13)-SUM(G6)</f>
        <v>0</v>
      </c>
      <c r="H38" s="256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</row>
    <row r="39" spans="1:34" s="1" customFormat="1" ht="33.75" customHeight="1">
      <c r="A39" s="251"/>
      <c r="B39" s="257"/>
      <c r="C39" s="251"/>
      <c r="D39" s="254"/>
      <c r="E39" s="234"/>
      <c r="F39" s="234"/>
      <c r="G39" s="234"/>
      <c r="H39" s="234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</row>
    <row r="40" spans="1:34" s="64" customFormat="1" ht="33.75" customHeight="1">
      <c r="A40" s="258" t="s">
        <v>87</v>
      </c>
      <c r="B40" s="259">
        <f>SUM(B6,B10)</f>
        <v>10124.17</v>
      </c>
      <c r="C40" s="258" t="s">
        <v>88</v>
      </c>
      <c r="D40" s="260">
        <f>SUM(D7:D38)</f>
        <v>10124.17</v>
      </c>
      <c r="E40" s="260">
        <f>SUM(E7:E38)</f>
        <v>8103.389999999999</v>
      </c>
      <c r="F40" s="261">
        <f>SUM(F7:F38)</f>
        <v>0</v>
      </c>
      <c r="G40" s="261">
        <f>SUM(G7:G38)</f>
        <v>0</v>
      </c>
      <c r="H40" s="260">
        <f>SUM(H7:H38)</f>
        <v>2020.78</v>
      </c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5905511811023623" right="0.5905511811023623" top="0.9842519685039371" bottom="0.9842519685039371" header="0.5118110236220472" footer="0.5118110236220472"/>
  <pageSetup errors="blank" horizontalDpi="300" verticalDpi="300" orientation="landscape" paperSize="9" scale="8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3"/>
  <sheetViews>
    <sheetView showGridLines="0" showZeros="0" workbookViewId="0" topLeftCell="A1">
      <pane xSplit="5" ySplit="7" topLeftCell="F8" activePane="bottomRight" state="frozen"/>
      <selection pane="bottomRight" activeCell="I19" sqref="I19"/>
    </sheetView>
  </sheetViews>
  <sheetFormatPr defaultColWidth="9.16015625" defaultRowHeight="12.75" customHeight="1"/>
  <cols>
    <col min="1" max="2" width="8.5" style="170" customWidth="1"/>
    <col min="3" max="3" width="13.16015625" style="170" customWidth="1"/>
    <col min="4" max="4" width="27.16015625" style="90" customWidth="1"/>
    <col min="5" max="5" width="15" style="171" customWidth="1"/>
    <col min="6" max="6" width="14.5" style="171" customWidth="1"/>
    <col min="7" max="7" width="15.16015625" style="171" customWidth="1"/>
    <col min="8" max="9" width="15.66015625" style="171" customWidth="1"/>
    <col min="10" max="15" width="11.83203125" style="0" customWidth="1"/>
    <col min="16" max="22" width="8.33203125" style="0" customWidth="1"/>
    <col min="23" max="25" width="9.16015625" style="0" customWidth="1"/>
    <col min="26" max="27" width="14.83203125" style="171" customWidth="1"/>
    <col min="28" max="28" width="8.33203125" style="171" customWidth="1"/>
    <col min="29" max="29" width="13.66015625" style="171" customWidth="1"/>
    <col min="30" max="35" width="8.33203125" style="0" customWidth="1"/>
    <col min="36" max="38" width="9.16015625" style="0" customWidth="1"/>
    <col min="39" max="41" width="8.33203125" style="0" customWidth="1"/>
    <col min="42" max="253" width="10.83203125" style="0" customWidth="1"/>
  </cols>
  <sheetData>
    <row r="1" spans="1:253" ht="19.5" customHeight="1">
      <c r="A1" s="172"/>
      <c r="B1" s="173"/>
      <c r="C1" s="173"/>
      <c r="D1" s="92"/>
      <c r="E1" s="174"/>
      <c r="F1" s="174"/>
      <c r="G1" s="174"/>
      <c r="H1" s="174"/>
      <c r="I1" s="174"/>
      <c r="J1" s="3"/>
      <c r="K1" s="3"/>
      <c r="L1" s="3"/>
      <c r="M1" s="3"/>
      <c r="N1" s="3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217"/>
      <c r="AA1" s="217"/>
      <c r="AB1" s="217"/>
      <c r="AC1" s="217"/>
      <c r="AD1" s="100"/>
      <c r="AE1" s="100"/>
      <c r="AF1" s="100"/>
      <c r="AG1" s="100"/>
      <c r="AH1" s="100"/>
      <c r="AI1" s="100"/>
      <c r="AJ1" s="100"/>
      <c r="AK1" s="100"/>
      <c r="AL1" s="100"/>
      <c r="AO1" s="4" t="s">
        <v>292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</row>
    <row r="2" spans="1:253" ht="19.5" customHeight="1">
      <c r="A2" s="5" t="s">
        <v>293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</row>
    <row r="3" spans="1:253" ht="19.5" customHeight="1">
      <c r="A3" s="175" t="s">
        <v>5</v>
      </c>
      <c r="B3" s="175"/>
      <c r="C3" s="175"/>
      <c r="D3" s="93"/>
      <c r="E3" s="176"/>
      <c r="F3" s="176"/>
      <c r="G3" s="176"/>
      <c r="H3" s="176"/>
      <c r="I3" s="176"/>
      <c r="J3" s="197"/>
      <c r="K3" s="197"/>
      <c r="L3" s="197"/>
      <c r="M3" s="197"/>
      <c r="N3" s="197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218"/>
      <c r="AA3" s="218"/>
      <c r="AB3" s="218"/>
      <c r="AC3" s="218"/>
      <c r="AD3" s="198"/>
      <c r="AE3" s="198"/>
      <c r="AF3" s="198"/>
      <c r="AG3" s="198"/>
      <c r="AH3" s="198"/>
      <c r="AI3" s="34"/>
      <c r="AJ3" s="34"/>
      <c r="AK3" s="34"/>
      <c r="AL3" s="34"/>
      <c r="AO3" s="8" t="s">
        <v>6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s="62" customFormat="1" ht="22.5" customHeight="1">
      <c r="A4" s="96" t="s">
        <v>91</v>
      </c>
      <c r="B4" s="97"/>
      <c r="C4" s="97"/>
      <c r="D4" s="98"/>
      <c r="E4" s="177" t="s">
        <v>115</v>
      </c>
      <c r="F4" s="147" t="s">
        <v>294</v>
      </c>
      <c r="G4" s="148"/>
      <c r="H4" s="148"/>
      <c r="I4" s="148"/>
      <c r="J4" s="148"/>
      <c r="K4" s="148"/>
      <c r="L4" s="148"/>
      <c r="M4" s="148"/>
      <c r="N4" s="148"/>
      <c r="O4" s="163"/>
      <c r="P4" s="147" t="s">
        <v>295</v>
      </c>
      <c r="Q4" s="148"/>
      <c r="R4" s="148"/>
      <c r="S4" s="148"/>
      <c r="T4" s="148"/>
      <c r="U4" s="148"/>
      <c r="V4" s="148"/>
      <c r="W4" s="148"/>
      <c r="X4" s="148"/>
      <c r="Y4" s="163"/>
      <c r="Z4" s="147" t="s">
        <v>296</v>
      </c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63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</row>
    <row r="5" spans="1:253" s="62" customFormat="1" ht="21.75" customHeight="1">
      <c r="A5" s="178" t="s">
        <v>100</v>
      </c>
      <c r="B5" s="179"/>
      <c r="C5" s="180" t="s">
        <v>101</v>
      </c>
      <c r="D5" s="69" t="s">
        <v>151</v>
      </c>
      <c r="E5" s="181"/>
      <c r="F5" s="182" t="s">
        <v>92</v>
      </c>
      <c r="G5" s="183" t="s">
        <v>297</v>
      </c>
      <c r="H5" s="184"/>
      <c r="I5" s="199"/>
      <c r="J5" s="200" t="s">
        <v>298</v>
      </c>
      <c r="K5" s="201"/>
      <c r="L5" s="202"/>
      <c r="M5" s="200" t="s">
        <v>299</v>
      </c>
      <c r="N5" s="201"/>
      <c r="O5" s="202"/>
      <c r="P5" s="203" t="s">
        <v>92</v>
      </c>
      <c r="Q5" s="200" t="s">
        <v>297</v>
      </c>
      <c r="R5" s="201"/>
      <c r="S5" s="202"/>
      <c r="T5" s="200" t="s">
        <v>298</v>
      </c>
      <c r="U5" s="201"/>
      <c r="V5" s="202"/>
      <c r="W5" s="200" t="s">
        <v>299</v>
      </c>
      <c r="X5" s="201"/>
      <c r="Y5" s="202"/>
      <c r="Z5" s="182" t="s">
        <v>92</v>
      </c>
      <c r="AA5" s="183" t="s">
        <v>297</v>
      </c>
      <c r="AB5" s="184"/>
      <c r="AC5" s="199"/>
      <c r="AD5" s="200" t="s">
        <v>298</v>
      </c>
      <c r="AE5" s="201"/>
      <c r="AF5" s="202"/>
      <c r="AG5" s="200" t="s">
        <v>299</v>
      </c>
      <c r="AH5" s="201"/>
      <c r="AI5" s="202"/>
      <c r="AJ5" s="200" t="s">
        <v>300</v>
      </c>
      <c r="AK5" s="201"/>
      <c r="AL5" s="202"/>
      <c r="AM5" s="200" t="s">
        <v>159</v>
      </c>
      <c r="AN5" s="201"/>
      <c r="AO5" s="202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</row>
    <row r="6" spans="1:253" s="62" customFormat="1" ht="21.75" customHeight="1">
      <c r="A6" s="185" t="s">
        <v>110</v>
      </c>
      <c r="B6" s="185" t="s">
        <v>111</v>
      </c>
      <c r="C6" s="186"/>
      <c r="D6" s="74"/>
      <c r="E6" s="187"/>
      <c r="F6" s="188"/>
      <c r="G6" s="189" t="s">
        <v>105</v>
      </c>
      <c r="H6" s="190" t="s">
        <v>147</v>
      </c>
      <c r="I6" s="190" t="s">
        <v>148</v>
      </c>
      <c r="J6" s="204" t="s">
        <v>105</v>
      </c>
      <c r="K6" s="205" t="s">
        <v>147</v>
      </c>
      <c r="L6" s="205" t="s">
        <v>148</v>
      </c>
      <c r="M6" s="204" t="s">
        <v>105</v>
      </c>
      <c r="N6" s="205" t="s">
        <v>147</v>
      </c>
      <c r="O6" s="79" t="s">
        <v>148</v>
      </c>
      <c r="P6" s="206"/>
      <c r="Q6" s="214" t="s">
        <v>105</v>
      </c>
      <c r="R6" s="76" t="s">
        <v>147</v>
      </c>
      <c r="S6" s="76" t="s">
        <v>148</v>
      </c>
      <c r="T6" s="214" t="s">
        <v>105</v>
      </c>
      <c r="U6" s="76" t="s">
        <v>147</v>
      </c>
      <c r="V6" s="74" t="s">
        <v>148</v>
      </c>
      <c r="W6" s="215" t="s">
        <v>105</v>
      </c>
      <c r="X6" s="216" t="s">
        <v>147</v>
      </c>
      <c r="Y6" s="76" t="s">
        <v>148</v>
      </c>
      <c r="Z6" s="188"/>
      <c r="AA6" s="189" t="s">
        <v>105</v>
      </c>
      <c r="AB6" s="190" t="s">
        <v>147</v>
      </c>
      <c r="AC6" s="190" t="s">
        <v>148</v>
      </c>
      <c r="AD6" s="204" t="s">
        <v>105</v>
      </c>
      <c r="AE6" s="219" t="s">
        <v>147</v>
      </c>
      <c r="AF6" s="219" t="s">
        <v>148</v>
      </c>
      <c r="AG6" s="204" t="s">
        <v>105</v>
      </c>
      <c r="AH6" s="205" t="s">
        <v>147</v>
      </c>
      <c r="AI6" s="205" t="s">
        <v>148</v>
      </c>
      <c r="AJ6" s="204" t="s">
        <v>105</v>
      </c>
      <c r="AK6" s="205" t="s">
        <v>147</v>
      </c>
      <c r="AL6" s="205" t="s">
        <v>148</v>
      </c>
      <c r="AM6" s="204" t="s">
        <v>105</v>
      </c>
      <c r="AN6" s="205" t="s">
        <v>147</v>
      </c>
      <c r="AO6" s="205" t="s">
        <v>148</v>
      </c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</row>
    <row r="7" spans="1:253" s="62" customFormat="1" ht="49.5" customHeight="1">
      <c r="A7" s="81" t="s">
        <v>301</v>
      </c>
      <c r="B7" s="81" t="s">
        <v>302</v>
      </c>
      <c r="C7" s="81" t="s">
        <v>113</v>
      </c>
      <c r="D7" s="81" t="s">
        <v>303</v>
      </c>
      <c r="E7" s="191">
        <f>SUM(E8:E23)</f>
        <v>10124.170000000002</v>
      </c>
      <c r="F7" s="192">
        <f>SUM(F8:F23)</f>
        <v>8103.39</v>
      </c>
      <c r="G7" s="193">
        <f>SUM(G8:G23)</f>
        <v>8103.39</v>
      </c>
      <c r="H7" s="194" t="s">
        <v>304</v>
      </c>
      <c r="I7" s="207" t="s">
        <v>305</v>
      </c>
      <c r="J7" s="208">
        <f>SUM(K7:L7)</f>
        <v>0</v>
      </c>
      <c r="K7" s="135" t="s">
        <v>306</v>
      </c>
      <c r="L7" s="136" t="s">
        <v>307</v>
      </c>
      <c r="M7" s="208">
        <f>SUM(N7:O7)</f>
        <v>0</v>
      </c>
      <c r="N7" s="135" t="s">
        <v>308</v>
      </c>
      <c r="O7" s="136" t="s">
        <v>309</v>
      </c>
      <c r="P7" s="209">
        <f>SUM(Q7,T7,W7)</f>
        <v>0</v>
      </c>
      <c r="Q7" s="208">
        <f>SUM(R7:S7)</f>
        <v>0</v>
      </c>
      <c r="R7" s="135" t="s">
        <v>310</v>
      </c>
      <c r="S7" s="136" t="s">
        <v>311</v>
      </c>
      <c r="T7" s="208">
        <f>SUM(U7:V7)</f>
        <v>0</v>
      </c>
      <c r="U7" s="135" t="s">
        <v>312</v>
      </c>
      <c r="V7" s="135" t="s">
        <v>313</v>
      </c>
      <c r="W7" s="208">
        <f>SUM(X7:Y7)</f>
        <v>0</v>
      </c>
      <c r="X7" s="135" t="s">
        <v>314</v>
      </c>
      <c r="Y7" s="136" t="s">
        <v>315</v>
      </c>
      <c r="Z7" s="220">
        <f>SUM(AA7,AD7,AG7,AJ7,AM7)</f>
        <v>0</v>
      </c>
      <c r="AA7" s="221">
        <f>SUM(AB7:AC7)</f>
        <v>0</v>
      </c>
      <c r="AB7" s="194" t="s">
        <v>316</v>
      </c>
      <c r="AC7" s="207" t="s">
        <v>317</v>
      </c>
      <c r="AD7" s="208">
        <f>SUM(AE7:AF7)</f>
        <v>0</v>
      </c>
      <c r="AE7" s="135" t="s">
        <v>318</v>
      </c>
      <c r="AF7" s="136" t="s">
        <v>319</v>
      </c>
      <c r="AG7" s="208">
        <f>SUM(AH7:AI7)</f>
        <v>0</v>
      </c>
      <c r="AH7" s="135" t="s">
        <v>320</v>
      </c>
      <c r="AI7" s="136" t="s">
        <v>321</v>
      </c>
      <c r="AJ7" s="208">
        <f>SUM(AK7:AL7)</f>
        <v>0</v>
      </c>
      <c r="AK7" s="135" t="s">
        <v>322</v>
      </c>
      <c r="AL7" s="136" t="s">
        <v>323</v>
      </c>
      <c r="AM7" s="208">
        <f>SUM(AN7:AO7)</f>
        <v>0</v>
      </c>
      <c r="AN7" s="135" t="s">
        <v>324</v>
      </c>
      <c r="AO7" s="136" t="s">
        <v>325</v>
      </c>
      <c r="AP7" s="222"/>
      <c r="AQ7" s="223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224"/>
      <c r="FF7" s="224"/>
      <c r="FG7" s="224"/>
      <c r="FH7" s="224"/>
      <c r="FI7" s="224"/>
      <c r="FJ7" s="224"/>
      <c r="FK7" s="224"/>
      <c r="FL7" s="224"/>
      <c r="FM7" s="224"/>
      <c r="FN7" s="224"/>
      <c r="FO7" s="224"/>
      <c r="FP7" s="224"/>
      <c r="FQ7" s="224"/>
      <c r="FR7" s="224"/>
      <c r="FS7" s="224"/>
      <c r="FT7" s="224"/>
      <c r="FU7" s="224"/>
      <c r="FV7" s="224"/>
      <c r="FW7" s="224"/>
      <c r="FX7" s="224"/>
      <c r="FY7" s="224"/>
      <c r="FZ7" s="224"/>
      <c r="GA7" s="224"/>
      <c r="GB7" s="224"/>
      <c r="GC7" s="224"/>
      <c r="GD7" s="224"/>
      <c r="GE7" s="224"/>
      <c r="GF7" s="224"/>
      <c r="GG7" s="224"/>
      <c r="GH7" s="224"/>
      <c r="GI7" s="224"/>
      <c r="GJ7" s="224"/>
      <c r="GK7" s="224"/>
      <c r="GL7" s="224"/>
      <c r="GM7" s="224"/>
      <c r="GN7" s="224"/>
      <c r="GO7" s="224"/>
      <c r="GP7" s="224"/>
      <c r="GQ7" s="224"/>
      <c r="GR7" s="224"/>
      <c r="GS7" s="224"/>
      <c r="GT7" s="224"/>
      <c r="GU7" s="224"/>
      <c r="GV7" s="224"/>
      <c r="GW7" s="224"/>
      <c r="GX7" s="224"/>
      <c r="GY7" s="224"/>
      <c r="GZ7" s="224"/>
      <c r="HA7" s="224"/>
      <c r="HB7" s="224"/>
      <c r="HC7" s="224"/>
      <c r="HD7" s="224"/>
      <c r="HE7" s="224"/>
      <c r="HF7" s="224"/>
      <c r="HG7" s="224"/>
      <c r="HH7" s="224"/>
      <c r="HI7" s="224"/>
      <c r="HJ7" s="224"/>
      <c r="HK7" s="224"/>
      <c r="HL7" s="224"/>
      <c r="HM7" s="224"/>
      <c r="HN7" s="224"/>
      <c r="HO7" s="224"/>
      <c r="HP7" s="224"/>
      <c r="HQ7" s="224"/>
      <c r="HR7" s="224"/>
      <c r="HS7" s="224"/>
      <c r="HT7" s="224"/>
      <c r="HU7" s="224"/>
      <c r="HV7" s="224"/>
      <c r="HW7" s="224"/>
      <c r="HX7" s="224"/>
      <c r="HY7" s="224"/>
      <c r="HZ7" s="224"/>
      <c r="IA7" s="224"/>
      <c r="IB7" s="224"/>
      <c r="IC7" s="224"/>
      <c r="ID7" s="224"/>
      <c r="IE7" s="224"/>
      <c r="IF7" s="224"/>
      <c r="IG7" s="224"/>
      <c r="IH7" s="224"/>
      <c r="II7" s="224"/>
      <c r="IJ7" s="224"/>
      <c r="IK7" s="224"/>
      <c r="IL7" s="224"/>
      <c r="IM7" s="224"/>
      <c r="IN7" s="224"/>
      <c r="IO7" s="224"/>
      <c r="IP7" s="224"/>
      <c r="IQ7" s="224"/>
      <c r="IR7" s="224"/>
      <c r="IS7" s="224"/>
    </row>
    <row r="8" spans="1:253" s="1" customFormat="1" ht="18.75" customHeight="1">
      <c r="A8" s="157" t="s">
        <v>326</v>
      </c>
      <c r="B8" s="157" t="s">
        <v>130</v>
      </c>
      <c r="C8" s="157" t="s">
        <v>327</v>
      </c>
      <c r="D8" s="195" t="s">
        <v>328</v>
      </c>
      <c r="E8" s="159">
        <f>F8+Z8</f>
        <v>1003.03</v>
      </c>
      <c r="F8" s="196">
        <f>G8</f>
        <v>1003.03</v>
      </c>
      <c r="G8" s="160">
        <f>H8+I8</f>
        <v>1003.03</v>
      </c>
      <c r="H8" s="195">
        <v>1003.03</v>
      </c>
      <c r="I8" s="195">
        <v>0</v>
      </c>
      <c r="J8" s="210"/>
      <c r="K8" s="158"/>
      <c r="L8" s="158"/>
      <c r="M8" s="210"/>
      <c r="N8" s="158"/>
      <c r="O8" s="158"/>
      <c r="P8" s="211"/>
      <c r="Q8" s="210"/>
      <c r="R8" s="158"/>
      <c r="S8" s="158"/>
      <c r="T8" s="210"/>
      <c r="U8" s="158"/>
      <c r="V8" s="158"/>
      <c r="W8" s="210"/>
      <c r="X8" s="158"/>
      <c r="Y8" s="158"/>
      <c r="Z8" s="196"/>
      <c r="AA8" s="160"/>
      <c r="AB8" s="195"/>
      <c r="AC8" s="195"/>
      <c r="AD8" s="210"/>
      <c r="AE8" s="158"/>
      <c r="AF8" s="158"/>
      <c r="AG8" s="210"/>
      <c r="AH8" s="158"/>
      <c r="AI8" s="158"/>
      <c r="AJ8" s="210"/>
      <c r="AK8" s="158"/>
      <c r="AL8" s="158"/>
      <c r="AM8" s="212"/>
      <c r="AN8" s="142"/>
      <c r="AO8" s="158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</row>
    <row r="9" spans="1:253" s="1" customFormat="1" ht="18.75" customHeight="1">
      <c r="A9" s="157" t="s">
        <v>326</v>
      </c>
      <c r="B9" s="157" t="s">
        <v>140</v>
      </c>
      <c r="C9" s="157" t="s">
        <v>327</v>
      </c>
      <c r="D9" s="195" t="s">
        <v>329</v>
      </c>
      <c r="E9" s="159">
        <f aca="true" t="shared" si="0" ref="E9:E23">F9+Z9</f>
        <v>325.08</v>
      </c>
      <c r="F9" s="196">
        <f aca="true" t="shared" si="1" ref="F9:F23">G9</f>
        <v>325.08</v>
      </c>
      <c r="G9" s="160">
        <f aca="true" t="shared" si="2" ref="G9:G23">H9+I9</f>
        <v>325.08</v>
      </c>
      <c r="H9" s="195">
        <v>312.08</v>
      </c>
      <c r="I9" s="195">
        <v>13</v>
      </c>
      <c r="J9" s="210"/>
      <c r="K9" s="158"/>
      <c r="L9" s="158"/>
      <c r="M9" s="210"/>
      <c r="N9" s="158"/>
      <c r="O9" s="158"/>
      <c r="P9" s="211"/>
      <c r="Q9" s="210"/>
      <c r="R9" s="158"/>
      <c r="S9" s="158"/>
      <c r="T9" s="210"/>
      <c r="U9" s="158"/>
      <c r="V9" s="158"/>
      <c r="W9" s="210"/>
      <c r="X9" s="158"/>
      <c r="Y9" s="158"/>
      <c r="Z9" s="196"/>
      <c r="AA9" s="160"/>
      <c r="AB9" s="195"/>
      <c r="AC9" s="195"/>
      <c r="AD9" s="210"/>
      <c r="AE9" s="158"/>
      <c r="AF9" s="158"/>
      <c r="AG9" s="210"/>
      <c r="AH9" s="158"/>
      <c r="AI9" s="158"/>
      <c r="AJ9" s="210"/>
      <c r="AK9" s="158"/>
      <c r="AL9" s="158"/>
      <c r="AM9" s="212"/>
      <c r="AN9" s="142"/>
      <c r="AO9" s="158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</row>
    <row r="10" spans="1:253" s="1" customFormat="1" ht="18.75" customHeight="1">
      <c r="A10" s="157" t="s">
        <v>326</v>
      </c>
      <c r="B10" s="157" t="s">
        <v>121</v>
      </c>
      <c r="C10" s="157" t="s">
        <v>327</v>
      </c>
      <c r="D10" s="195" t="s">
        <v>330</v>
      </c>
      <c r="E10" s="159">
        <f t="shared" si="0"/>
        <v>155.96</v>
      </c>
      <c r="F10" s="196">
        <f t="shared" si="1"/>
        <v>155.96</v>
      </c>
      <c r="G10" s="160">
        <f t="shared" si="2"/>
        <v>155.96</v>
      </c>
      <c r="H10" s="195">
        <v>155.96</v>
      </c>
      <c r="I10" s="195">
        <v>0</v>
      </c>
      <c r="J10" s="210"/>
      <c r="K10" s="158"/>
      <c r="L10" s="158"/>
      <c r="M10" s="210"/>
      <c r="N10" s="158"/>
      <c r="O10" s="158"/>
      <c r="P10" s="211"/>
      <c r="Q10" s="210"/>
      <c r="R10" s="158"/>
      <c r="S10" s="158"/>
      <c r="T10" s="210"/>
      <c r="U10" s="158"/>
      <c r="V10" s="158"/>
      <c r="W10" s="210"/>
      <c r="X10" s="158"/>
      <c r="Y10" s="158"/>
      <c r="Z10" s="196"/>
      <c r="AA10" s="160"/>
      <c r="AB10" s="195"/>
      <c r="AC10" s="195"/>
      <c r="AD10" s="210"/>
      <c r="AE10" s="158"/>
      <c r="AF10" s="158"/>
      <c r="AG10" s="210"/>
      <c r="AH10" s="158"/>
      <c r="AI10" s="158"/>
      <c r="AJ10" s="210"/>
      <c r="AK10" s="158"/>
      <c r="AL10" s="158"/>
      <c r="AM10" s="212"/>
      <c r="AN10" s="142"/>
      <c r="AO10" s="158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</row>
    <row r="11" spans="1:253" s="1" customFormat="1" ht="18.75" customHeight="1">
      <c r="A11" s="157" t="s">
        <v>326</v>
      </c>
      <c r="B11" s="157" t="s">
        <v>122</v>
      </c>
      <c r="C11" s="157" t="s">
        <v>327</v>
      </c>
      <c r="D11" s="195" t="s">
        <v>331</v>
      </c>
      <c r="E11" s="159">
        <f t="shared" si="0"/>
        <v>12.79</v>
      </c>
      <c r="F11" s="196">
        <f t="shared" si="1"/>
        <v>12.79</v>
      </c>
      <c r="G11" s="160">
        <f t="shared" si="2"/>
        <v>12.79</v>
      </c>
      <c r="H11" s="195">
        <v>12.79</v>
      </c>
      <c r="I11" s="195">
        <v>0</v>
      </c>
      <c r="J11" s="210"/>
      <c r="K11" s="158"/>
      <c r="L11" s="158"/>
      <c r="M11" s="210"/>
      <c r="N11" s="158"/>
      <c r="O11" s="158"/>
      <c r="P11" s="211"/>
      <c r="Q11" s="210"/>
      <c r="R11" s="158"/>
      <c r="S11" s="158"/>
      <c r="T11" s="210"/>
      <c r="U11" s="158"/>
      <c r="V11" s="158"/>
      <c r="W11" s="210"/>
      <c r="X11" s="158"/>
      <c r="Y11" s="158"/>
      <c r="Z11" s="196"/>
      <c r="AA11" s="160"/>
      <c r="AB11" s="195"/>
      <c r="AC11" s="195"/>
      <c r="AD11" s="210"/>
      <c r="AE11" s="158"/>
      <c r="AF11" s="158"/>
      <c r="AG11" s="210"/>
      <c r="AH11" s="158"/>
      <c r="AI11" s="158"/>
      <c r="AJ11" s="210"/>
      <c r="AK11" s="158"/>
      <c r="AL11" s="158"/>
      <c r="AM11" s="212"/>
      <c r="AN11" s="142"/>
      <c r="AO11" s="158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</row>
    <row r="12" spans="1:253" s="1" customFormat="1" ht="18.75" customHeight="1">
      <c r="A12" s="157" t="s">
        <v>332</v>
      </c>
      <c r="B12" s="157" t="s">
        <v>130</v>
      </c>
      <c r="C12" s="157" t="s">
        <v>327</v>
      </c>
      <c r="D12" s="195" t="s">
        <v>333</v>
      </c>
      <c r="E12" s="159">
        <f t="shared" si="0"/>
        <v>948.38</v>
      </c>
      <c r="F12" s="196">
        <f t="shared" si="1"/>
        <v>948.38</v>
      </c>
      <c r="G12" s="160">
        <f t="shared" si="2"/>
        <v>948.38</v>
      </c>
      <c r="H12" s="195">
        <v>286.27</v>
      </c>
      <c r="I12" s="195">
        <v>662.11</v>
      </c>
      <c r="J12" s="210"/>
      <c r="K12" s="158"/>
      <c r="L12" s="158"/>
      <c r="M12" s="210"/>
      <c r="N12" s="158"/>
      <c r="O12" s="158"/>
      <c r="P12" s="211"/>
      <c r="Q12" s="210"/>
      <c r="R12" s="158"/>
      <c r="S12" s="158"/>
      <c r="T12" s="210"/>
      <c r="U12" s="158"/>
      <c r="V12" s="158"/>
      <c r="W12" s="210"/>
      <c r="X12" s="158"/>
      <c r="Y12" s="158"/>
      <c r="Z12" s="196"/>
      <c r="AA12" s="160"/>
      <c r="AB12" s="195"/>
      <c r="AC12" s="195"/>
      <c r="AD12" s="210"/>
      <c r="AE12" s="158"/>
      <c r="AF12" s="158"/>
      <c r="AG12" s="210"/>
      <c r="AH12" s="158"/>
      <c r="AI12" s="158"/>
      <c r="AJ12" s="210"/>
      <c r="AK12" s="158"/>
      <c r="AL12" s="158"/>
      <c r="AM12" s="212"/>
      <c r="AN12" s="142"/>
      <c r="AO12" s="158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</row>
    <row r="13" spans="1:253" s="1" customFormat="1" ht="18.75" customHeight="1">
      <c r="A13" s="157" t="s">
        <v>332</v>
      </c>
      <c r="B13" s="157" t="s">
        <v>140</v>
      </c>
      <c r="C13" s="157" t="s">
        <v>327</v>
      </c>
      <c r="D13" s="195" t="s">
        <v>334</v>
      </c>
      <c r="E13" s="159">
        <f t="shared" si="0"/>
        <v>30</v>
      </c>
      <c r="F13" s="196">
        <f t="shared" si="1"/>
        <v>30</v>
      </c>
      <c r="G13" s="160">
        <f t="shared" si="2"/>
        <v>30</v>
      </c>
      <c r="H13" s="195">
        <v>0</v>
      </c>
      <c r="I13" s="195">
        <v>30</v>
      </c>
      <c r="J13" s="210"/>
      <c r="K13" s="158"/>
      <c r="L13" s="158"/>
      <c r="M13" s="210"/>
      <c r="N13" s="158"/>
      <c r="O13" s="158"/>
      <c r="P13" s="211"/>
      <c r="Q13" s="210"/>
      <c r="R13" s="158"/>
      <c r="S13" s="158"/>
      <c r="T13" s="210"/>
      <c r="U13" s="158"/>
      <c r="V13" s="158"/>
      <c r="W13" s="210"/>
      <c r="X13" s="158"/>
      <c r="Y13" s="158"/>
      <c r="Z13" s="196"/>
      <c r="AA13" s="160"/>
      <c r="AB13" s="195"/>
      <c r="AC13" s="195"/>
      <c r="AD13" s="210"/>
      <c r="AE13" s="158"/>
      <c r="AF13" s="158"/>
      <c r="AG13" s="210"/>
      <c r="AH13" s="158"/>
      <c r="AI13" s="158"/>
      <c r="AJ13" s="210"/>
      <c r="AK13" s="158"/>
      <c r="AL13" s="158"/>
      <c r="AM13" s="212"/>
      <c r="AN13" s="142"/>
      <c r="AO13" s="158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</row>
    <row r="14" spans="1:253" s="1" customFormat="1" ht="18.75" customHeight="1">
      <c r="A14" s="157" t="s">
        <v>332</v>
      </c>
      <c r="B14" s="157" t="s">
        <v>121</v>
      </c>
      <c r="C14" s="157" t="s">
        <v>327</v>
      </c>
      <c r="D14" s="195" t="s">
        <v>335</v>
      </c>
      <c r="E14" s="159">
        <f t="shared" si="0"/>
        <v>506</v>
      </c>
      <c r="F14" s="196">
        <f t="shared" si="1"/>
        <v>506</v>
      </c>
      <c r="G14" s="160">
        <f t="shared" si="2"/>
        <v>506</v>
      </c>
      <c r="H14" s="195">
        <v>0</v>
      </c>
      <c r="I14" s="195">
        <v>506</v>
      </c>
      <c r="J14" s="210"/>
      <c r="K14" s="158"/>
      <c r="L14" s="158"/>
      <c r="M14" s="210"/>
      <c r="N14" s="158"/>
      <c r="O14" s="158"/>
      <c r="P14" s="211"/>
      <c r="Q14" s="210"/>
      <c r="R14" s="158"/>
      <c r="S14" s="158"/>
      <c r="T14" s="210"/>
      <c r="U14" s="158"/>
      <c r="V14" s="158"/>
      <c r="W14" s="210"/>
      <c r="X14" s="158"/>
      <c r="Y14" s="158"/>
      <c r="Z14" s="196"/>
      <c r="AA14" s="160"/>
      <c r="AB14" s="195"/>
      <c r="AC14" s="195"/>
      <c r="AD14" s="210"/>
      <c r="AE14" s="158"/>
      <c r="AF14" s="158"/>
      <c r="AG14" s="210"/>
      <c r="AH14" s="158"/>
      <c r="AI14" s="158"/>
      <c r="AJ14" s="210"/>
      <c r="AK14" s="158"/>
      <c r="AL14" s="158"/>
      <c r="AM14" s="212"/>
      <c r="AN14" s="142"/>
      <c r="AO14" s="158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</row>
    <row r="15" spans="1:253" s="1" customFormat="1" ht="18.75" customHeight="1">
      <c r="A15" s="157" t="s">
        <v>332</v>
      </c>
      <c r="B15" s="157" t="s">
        <v>128</v>
      </c>
      <c r="C15" s="157" t="s">
        <v>327</v>
      </c>
      <c r="D15" s="195" t="s">
        <v>336</v>
      </c>
      <c r="E15" s="159">
        <f t="shared" si="0"/>
        <v>4897.41</v>
      </c>
      <c r="F15" s="196">
        <f t="shared" si="1"/>
        <v>3797.07</v>
      </c>
      <c r="G15" s="160">
        <f t="shared" si="2"/>
        <v>3797.07</v>
      </c>
      <c r="H15" s="195">
        <v>0</v>
      </c>
      <c r="I15" s="195">
        <v>3797.07</v>
      </c>
      <c r="J15" s="210"/>
      <c r="K15" s="158"/>
      <c r="L15" s="158"/>
      <c r="M15" s="210"/>
      <c r="N15" s="158"/>
      <c r="O15" s="158"/>
      <c r="P15" s="211"/>
      <c r="Q15" s="210"/>
      <c r="R15" s="158"/>
      <c r="S15" s="158"/>
      <c r="T15" s="210"/>
      <c r="U15" s="158"/>
      <c r="V15" s="158"/>
      <c r="W15" s="210"/>
      <c r="X15" s="158"/>
      <c r="Y15" s="158"/>
      <c r="Z15" s="196">
        <f aca="true" t="shared" si="3" ref="Z15:Z20">AA15</f>
        <v>1100.34</v>
      </c>
      <c r="AA15" s="160">
        <f aca="true" t="shared" si="4" ref="AA15:AA20">AB15+AC15</f>
        <v>1100.34</v>
      </c>
      <c r="AB15" s="195"/>
      <c r="AC15" s="195">
        <v>1100.34</v>
      </c>
      <c r="AD15" s="160"/>
      <c r="AE15" s="158"/>
      <c r="AF15" s="158"/>
      <c r="AG15" s="210"/>
      <c r="AH15" s="158"/>
      <c r="AI15" s="158"/>
      <c r="AJ15" s="210"/>
      <c r="AK15" s="158"/>
      <c r="AL15" s="158"/>
      <c r="AM15" s="212"/>
      <c r="AN15" s="142"/>
      <c r="AO15" s="158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</row>
    <row r="16" spans="1:253" s="1" customFormat="1" ht="18.75" customHeight="1">
      <c r="A16" s="157" t="s">
        <v>332</v>
      </c>
      <c r="B16" s="157" t="s">
        <v>337</v>
      </c>
      <c r="C16" s="157" t="s">
        <v>327</v>
      </c>
      <c r="D16" s="195" t="s">
        <v>338</v>
      </c>
      <c r="E16" s="159">
        <f t="shared" si="0"/>
        <v>14.55</v>
      </c>
      <c r="F16" s="196">
        <f t="shared" si="1"/>
        <v>14.55</v>
      </c>
      <c r="G16" s="160">
        <f t="shared" si="2"/>
        <v>14.55</v>
      </c>
      <c r="H16" s="195">
        <v>0</v>
      </c>
      <c r="I16" s="195">
        <v>14.55</v>
      </c>
      <c r="J16" s="210"/>
      <c r="K16" s="158"/>
      <c r="L16" s="158"/>
      <c r="M16" s="210"/>
      <c r="N16" s="158"/>
      <c r="O16" s="158"/>
      <c r="P16" s="211"/>
      <c r="Q16" s="210"/>
      <c r="R16" s="158"/>
      <c r="S16" s="158"/>
      <c r="T16" s="210"/>
      <c r="U16" s="158"/>
      <c r="V16" s="158"/>
      <c r="W16" s="210"/>
      <c r="X16" s="158"/>
      <c r="Y16" s="158"/>
      <c r="Z16" s="196">
        <f t="shared" si="3"/>
        <v>0</v>
      </c>
      <c r="AA16" s="160">
        <f t="shared" si="4"/>
        <v>0</v>
      </c>
      <c r="AB16" s="195"/>
      <c r="AC16" s="195"/>
      <c r="AD16" s="160"/>
      <c r="AE16" s="158"/>
      <c r="AF16" s="158"/>
      <c r="AG16" s="210"/>
      <c r="AH16" s="158"/>
      <c r="AI16" s="158"/>
      <c r="AJ16" s="210"/>
      <c r="AK16" s="158"/>
      <c r="AL16" s="158"/>
      <c r="AM16" s="212"/>
      <c r="AN16" s="142"/>
      <c r="AO16" s="158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</row>
    <row r="17" spans="1:253" s="1" customFormat="1" ht="18.75" customHeight="1">
      <c r="A17" s="157" t="s">
        <v>332</v>
      </c>
      <c r="B17" s="157" t="s">
        <v>339</v>
      </c>
      <c r="C17" s="157" t="s">
        <v>327</v>
      </c>
      <c r="D17" s="195" t="s">
        <v>340</v>
      </c>
      <c r="E17" s="159">
        <f t="shared" si="0"/>
        <v>86.6</v>
      </c>
      <c r="F17" s="196">
        <f t="shared" si="1"/>
        <v>86.6</v>
      </c>
      <c r="G17" s="160">
        <f t="shared" si="2"/>
        <v>86.6</v>
      </c>
      <c r="H17" s="195">
        <v>0</v>
      </c>
      <c r="I17" s="195">
        <v>86.6</v>
      </c>
      <c r="J17" s="210"/>
      <c r="K17" s="158"/>
      <c r="L17" s="158"/>
      <c r="M17" s="210"/>
      <c r="N17" s="158"/>
      <c r="O17" s="158"/>
      <c r="P17" s="211"/>
      <c r="Q17" s="210"/>
      <c r="R17" s="158"/>
      <c r="S17" s="158"/>
      <c r="T17" s="210"/>
      <c r="U17" s="158"/>
      <c r="V17" s="158"/>
      <c r="W17" s="210"/>
      <c r="X17" s="158"/>
      <c r="Y17" s="158"/>
      <c r="Z17" s="196">
        <f t="shared" si="3"/>
        <v>0</v>
      </c>
      <c r="AA17" s="160">
        <f t="shared" si="4"/>
        <v>0</v>
      </c>
      <c r="AB17" s="195"/>
      <c r="AC17" s="195"/>
      <c r="AD17" s="160"/>
      <c r="AE17" s="158"/>
      <c r="AF17" s="158"/>
      <c r="AG17" s="210"/>
      <c r="AH17" s="158"/>
      <c r="AI17" s="158"/>
      <c r="AJ17" s="210"/>
      <c r="AK17" s="158"/>
      <c r="AL17" s="158"/>
      <c r="AM17" s="212"/>
      <c r="AN17" s="142"/>
      <c r="AO17" s="158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</row>
    <row r="18" spans="1:253" s="1" customFormat="1" ht="18.75" customHeight="1">
      <c r="A18" s="157" t="s">
        <v>332</v>
      </c>
      <c r="B18" s="157" t="s">
        <v>122</v>
      </c>
      <c r="C18" s="157" t="s">
        <v>327</v>
      </c>
      <c r="D18" s="195" t="s">
        <v>341</v>
      </c>
      <c r="E18" s="159">
        <f t="shared" si="0"/>
        <v>889.29</v>
      </c>
      <c r="F18" s="196">
        <f t="shared" si="1"/>
        <v>889.29</v>
      </c>
      <c r="G18" s="160">
        <f t="shared" si="2"/>
        <v>889.29</v>
      </c>
      <c r="H18" s="195">
        <v>142.64</v>
      </c>
      <c r="I18" s="195">
        <v>746.65</v>
      </c>
      <c r="J18" s="210"/>
      <c r="K18" s="158"/>
      <c r="L18" s="158"/>
      <c r="M18" s="210"/>
      <c r="N18" s="158"/>
      <c r="O18" s="158"/>
      <c r="P18" s="211"/>
      <c r="Q18" s="210"/>
      <c r="R18" s="158"/>
      <c r="S18" s="158"/>
      <c r="T18" s="210"/>
      <c r="U18" s="158"/>
      <c r="V18" s="158"/>
      <c r="W18" s="210"/>
      <c r="X18" s="158"/>
      <c r="Y18" s="158"/>
      <c r="Z18" s="196">
        <f t="shared" si="3"/>
        <v>0</v>
      </c>
      <c r="AA18" s="160">
        <f t="shared" si="4"/>
        <v>0</v>
      </c>
      <c r="AB18" s="195"/>
      <c r="AC18" s="195"/>
      <c r="AD18" s="160"/>
      <c r="AE18" s="158"/>
      <c r="AF18" s="158"/>
      <c r="AG18" s="210"/>
      <c r="AH18" s="158"/>
      <c r="AI18" s="158"/>
      <c r="AJ18" s="210"/>
      <c r="AK18" s="158"/>
      <c r="AL18" s="158"/>
      <c r="AM18" s="212"/>
      <c r="AN18" s="142"/>
      <c r="AO18" s="158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</row>
    <row r="19" spans="1:41" s="1" customFormat="1" ht="18.75" customHeight="1">
      <c r="A19" s="157" t="s">
        <v>342</v>
      </c>
      <c r="B19" s="157" t="s">
        <v>337</v>
      </c>
      <c r="C19" s="157" t="s">
        <v>327</v>
      </c>
      <c r="D19" s="195" t="s">
        <v>343</v>
      </c>
      <c r="E19" s="159">
        <f t="shared" si="0"/>
        <v>224.54</v>
      </c>
      <c r="F19" s="196">
        <f t="shared" si="1"/>
        <v>133.1</v>
      </c>
      <c r="G19" s="160">
        <f t="shared" si="2"/>
        <v>133.1</v>
      </c>
      <c r="H19" s="195">
        <v>0</v>
      </c>
      <c r="I19" s="195">
        <v>133.1</v>
      </c>
      <c r="J19" s="212"/>
      <c r="K19" s="142"/>
      <c r="L19" s="142"/>
      <c r="M19" s="212"/>
      <c r="N19" s="142"/>
      <c r="O19" s="142"/>
      <c r="P19" s="213"/>
      <c r="Q19" s="212"/>
      <c r="R19" s="142"/>
      <c r="S19" s="142"/>
      <c r="T19" s="212"/>
      <c r="U19" s="142"/>
      <c r="V19" s="142"/>
      <c r="W19" s="212"/>
      <c r="X19" s="142"/>
      <c r="Y19" s="142"/>
      <c r="Z19" s="196">
        <f t="shared" si="3"/>
        <v>91.44</v>
      </c>
      <c r="AA19" s="160">
        <f t="shared" si="4"/>
        <v>91.44</v>
      </c>
      <c r="AB19" s="140"/>
      <c r="AC19" s="195">
        <v>91.44</v>
      </c>
      <c r="AD19" s="160"/>
      <c r="AE19" s="142"/>
      <c r="AF19" s="142"/>
      <c r="AG19" s="212"/>
      <c r="AH19" s="142"/>
      <c r="AI19" s="142"/>
      <c r="AJ19" s="212"/>
      <c r="AK19" s="142"/>
      <c r="AL19" s="142"/>
      <c r="AM19" s="212"/>
      <c r="AN19" s="142"/>
      <c r="AO19" s="142"/>
    </row>
    <row r="20" spans="1:41" s="1" customFormat="1" ht="18.75" customHeight="1">
      <c r="A20" s="157" t="s">
        <v>344</v>
      </c>
      <c r="B20" s="157" t="s">
        <v>122</v>
      </c>
      <c r="C20" s="157" t="s">
        <v>327</v>
      </c>
      <c r="D20" s="195" t="s">
        <v>345</v>
      </c>
      <c r="E20" s="159">
        <f t="shared" si="0"/>
        <v>829</v>
      </c>
      <c r="F20" s="196">
        <f t="shared" si="1"/>
        <v>0</v>
      </c>
      <c r="G20" s="160">
        <f t="shared" si="2"/>
        <v>0</v>
      </c>
      <c r="H20" s="195">
        <v>0</v>
      </c>
      <c r="I20" s="195">
        <v>0</v>
      </c>
      <c r="J20" s="212"/>
      <c r="K20" s="142"/>
      <c r="L20" s="142"/>
      <c r="M20" s="212"/>
      <c r="N20" s="142"/>
      <c r="O20" s="142"/>
      <c r="P20" s="213"/>
      <c r="Q20" s="212"/>
      <c r="R20" s="142"/>
      <c r="S20" s="142"/>
      <c r="T20" s="212"/>
      <c r="U20" s="142"/>
      <c r="V20" s="142"/>
      <c r="W20" s="212"/>
      <c r="X20" s="142"/>
      <c r="Y20" s="142"/>
      <c r="Z20" s="196">
        <f t="shared" si="3"/>
        <v>829</v>
      </c>
      <c r="AA20" s="160">
        <f t="shared" si="4"/>
        <v>829</v>
      </c>
      <c r="AB20" s="140"/>
      <c r="AC20" s="195">
        <v>829</v>
      </c>
      <c r="AD20" s="160"/>
      <c r="AE20" s="142"/>
      <c r="AF20" s="142"/>
      <c r="AG20" s="212"/>
      <c r="AH20" s="142"/>
      <c r="AI20" s="142"/>
      <c r="AJ20" s="212"/>
      <c r="AK20" s="142"/>
      <c r="AL20" s="142"/>
      <c r="AM20" s="212"/>
      <c r="AN20" s="142"/>
      <c r="AO20" s="142"/>
    </row>
    <row r="21" spans="1:41" s="1" customFormat="1" ht="18.75" customHeight="1">
      <c r="A21" s="157" t="s">
        <v>346</v>
      </c>
      <c r="B21" s="157" t="s">
        <v>130</v>
      </c>
      <c r="C21" s="157" t="s">
        <v>327</v>
      </c>
      <c r="D21" s="195" t="s">
        <v>347</v>
      </c>
      <c r="E21" s="159">
        <f t="shared" si="0"/>
        <v>42.26</v>
      </c>
      <c r="F21" s="196">
        <f t="shared" si="1"/>
        <v>42.26</v>
      </c>
      <c r="G21" s="160">
        <f t="shared" si="2"/>
        <v>42.26</v>
      </c>
      <c r="H21" s="195">
        <v>13.37</v>
      </c>
      <c r="I21" s="195">
        <v>28.89</v>
      </c>
      <c r="J21" s="212"/>
      <c r="K21" s="142"/>
      <c r="L21" s="142"/>
      <c r="M21" s="212"/>
      <c r="N21" s="142"/>
      <c r="O21" s="142"/>
      <c r="P21" s="213"/>
      <c r="Q21" s="212"/>
      <c r="R21" s="142"/>
      <c r="S21" s="142"/>
      <c r="T21" s="212"/>
      <c r="U21" s="142"/>
      <c r="V21" s="142"/>
      <c r="W21" s="212"/>
      <c r="X21" s="142"/>
      <c r="Y21" s="142"/>
      <c r="Z21" s="196"/>
      <c r="AA21" s="160"/>
      <c r="AB21" s="140"/>
      <c r="AC21" s="140"/>
      <c r="AD21" s="212"/>
      <c r="AE21" s="142"/>
      <c r="AF21" s="142"/>
      <c r="AG21" s="212"/>
      <c r="AH21" s="142"/>
      <c r="AI21" s="142"/>
      <c r="AJ21" s="212"/>
      <c r="AK21" s="142"/>
      <c r="AL21" s="142"/>
      <c r="AM21" s="212"/>
      <c r="AN21" s="142"/>
      <c r="AO21" s="142"/>
    </row>
    <row r="22" spans="1:41" s="1" customFormat="1" ht="18.75" customHeight="1">
      <c r="A22" s="157" t="s">
        <v>346</v>
      </c>
      <c r="B22" s="157" t="s">
        <v>128</v>
      </c>
      <c r="C22" s="157" t="s">
        <v>327</v>
      </c>
      <c r="D22" s="195" t="s">
        <v>348</v>
      </c>
      <c r="E22" s="159">
        <f t="shared" si="0"/>
        <v>112.53</v>
      </c>
      <c r="F22" s="196">
        <f t="shared" si="1"/>
        <v>112.53</v>
      </c>
      <c r="G22" s="160">
        <f t="shared" si="2"/>
        <v>112.53</v>
      </c>
      <c r="H22" s="195">
        <v>112.53</v>
      </c>
      <c r="I22" s="195">
        <v>0</v>
      </c>
      <c r="J22" s="212"/>
      <c r="K22" s="142"/>
      <c r="L22" s="142"/>
      <c r="M22" s="212"/>
      <c r="N22" s="142"/>
      <c r="O22" s="142"/>
      <c r="P22" s="213"/>
      <c r="Q22" s="212"/>
      <c r="R22" s="142"/>
      <c r="S22" s="142"/>
      <c r="T22" s="212"/>
      <c r="U22" s="142"/>
      <c r="V22" s="142"/>
      <c r="W22" s="212"/>
      <c r="X22" s="142"/>
      <c r="Y22" s="142"/>
      <c r="Z22" s="196"/>
      <c r="AA22" s="160"/>
      <c r="AB22" s="140"/>
      <c r="AC22" s="140"/>
      <c r="AD22" s="212"/>
      <c r="AE22" s="142"/>
      <c r="AF22" s="142"/>
      <c r="AG22" s="212"/>
      <c r="AH22" s="142"/>
      <c r="AI22" s="142"/>
      <c r="AJ22" s="212"/>
      <c r="AK22" s="142"/>
      <c r="AL22" s="142"/>
      <c r="AM22" s="212"/>
      <c r="AN22" s="142"/>
      <c r="AO22" s="142"/>
    </row>
    <row r="23" spans="1:41" s="1" customFormat="1" ht="18.75" customHeight="1">
      <c r="A23" s="157" t="s">
        <v>346</v>
      </c>
      <c r="B23" s="157" t="s">
        <v>122</v>
      </c>
      <c r="C23" s="157" t="s">
        <v>327</v>
      </c>
      <c r="D23" s="195" t="s">
        <v>349</v>
      </c>
      <c r="E23" s="159">
        <f t="shared" si="0"/>
        <v>46.75</v>
      </c>
      <c r="F23" s="196">
        <f t="shared" si="1"/>
        <v>46.75</v>
      </c>
      <c r="G23" s="160">
        <f t="shared" si="2"/>
        <v>46.75</v>
      </c>
      <c r="H23" s="195">
        <v>46.75</v>
      </c>
      <c r="I23" s="195">
        <v>0</v>
      </c>
      <c r="J23" s="212"/>
      <c r="K23" s="142"/>
      <c r="L23" s="142"/>
      <c r="M23" s="212"/>
      <c r="N23" s="142"/>
      <c r="O23" s="142"/>
      <c r="P23" s="213"/>
      <c r="Q23" s="212"/>
      <c r="R23" s="142"/>
      <c r="S23" s="142"/>
      <c r="T23" s="212"/>
      <c r="U23" s="142"/>
      <c r="V23" s="142"/>
      <c r="W23" s="212"/>
      <c r="X23" s="142"/>
      <c r="Y23" s="142"/>
      <c r="Z23" s="196"/>
      <c r="AA23" s="160"/>
      <c r="AB23" s="140"/>
      <c r="AC23" s="140"/>
      <c r="AD23" s="212"/>
      <c r="AE23" s="142"/>
      <c r="AF23" s="142"/>
      <c r="AG23" s="212"/>
      <c r="AH23" s="142"/>
      <c r="AI23" s="142"/>
      <c r="AJ23" s="212"/>
      <c r="AK23" s="142"/>
      <c r="AL23" s="142"/>
      <c r="AM23" s="212"/>
      <c r="AN23" s="142"/>
      <c r="AO23" s="142"/>
    </row>
  </sheetData>
  <sheetProtection formatCells="0" formatColumns="0" formatRows="0" insertColumns="0" insertRows="0" insertHyperlinks="0" deleteColumns="0" deleteRows="0" sort="0" autoFilter="0" pivotTables="0"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8190" verticalDpi="819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68"/>
  <sheetViews>
    <sheetView showGridLines="0" showZeros="0" workbookViewId="0" topLeftCell="A1">
      <pane xSplit="5" ySplit="7" topLeftCell="F8" activePane="bottomRight" state="frozen"/>
      <selection pane="bottomRight" activeCell="G25" sqref="G25"/>
    </sheetView>
  </sheetViews>
  <sheetFormatPr defaultColWidth="9.16015625" defaultRowHeight="12.75" customHeight="1"/>
  <cols>
    <col min="1" max="3" width="5.33203125" style="90" customWidth="1"/>
    <col min="4" max="4" width="43" style="0" customWidth="1"/>
    <col min="5" max="5" width="15" style="0" customWidth="1"/>
    <col min="6" max="6" width="13.66015625" style="0" customWidth="1"/>
    <col min="7" max="15" width="11.83203125" style="0" customWidth="1"/>
    <col min="16" max="16" width="9.16015625" style="0" customWidth="1"/>
    <col min="17" max="17" width="9.83203125" style="0" customWidth="1"/>
    <col min="18" max="19" width="9.16015625" style="0" customWidth="1"/>
    <col min="20" max="20" width="12.16015625" style="0" customWidth="1"/>
    <col min="21" max="22" width="9.66015625" style="0" bestFit="1" customWidth="1"/>
    <col min="24" max="25" width="9.33203125" style="0" bestFit="1" customWidth="1"/>
    <col min="26" max="27" width="9.66015625" style="0" bestFit="1" customWidth="1"/>
    <col min="29" max="30" width="10.83203125" style="0" bestFit="1" customWidth="1"/>
    <col min="32" max="32" width="9.66015625" style="0" bestFit="1" customWidth="1"/>
    <col min="34" max="34" width="9.66015625" style="0" bestFit="1" customWidth="1"/>
    <col min="35" max="35" width="10.83203125" style="0" bestFit="1" customWidth="1"/>
    <col min="36" max="36" width="9.66015625" style="0" bestFit="1" customWidth="1"/>
    <col min="40" max="40" width="9.66015625" style="0" bestFit="1" customWidth="1"/>
    <col min="41" max="41" width="13.33203125" style="0" bestFit="1" customWidth="1"/>
    <col min="42" max="43" width="9.66015625" style="0" bestFit="1" customWidth="1"/>
    <col min="45" max="45" width="10.83203125" style="0" bestFit="1" customWidth="1"/>
    <col min="47" max="49" width="10.83203125" style="0" bestFit="1" customWidth="1"/>
    <col min="53" max="53" width="9.66015625" style="0" bestFit="1" customWidth="1"/>
    <col min="57" max="57" width="9.33203125" style="0" bestFit="1" customWidth="1"/>
    <col min="59" max="59" width="9.66015625" style="0" bestFit="1" customWidth="1"/>
    <col min="60" max="60" width="9.33203125" style="0" bestFit="1" customWidth="1"/>
    <col min="65" max="65" width="10.83203125" style="0" bestFit="1" customWidth="1"/>
    <col min="77" max="78" width="10.83203125" style="0" bestFit="1" customWidth="1"/>
    <col min="80" max="80" width="10.83203125" style="0" bestFit="1" customWidth="1"/>
    <col min="95" max="95" width="9.66015625" style="0" bestFit="1" customWidth="1"/>
    <col min="96" max="96" width="9.33203125" style="0" bestFit="1" customWidth="1"/>
    <col min="99" max="99" width="9.33203125" style="0" bestFit="1" customWidth="1"/>
    <col min="105" max="105" width="9.33203125" style="0" bestFit="1" customWidth="1"/>
    <col min="108" max="108" width="9.33203125" style="0" bestFit="1" customWidth="1"/>
  </cols>
  <sheetData>
    <row r="1" spans="1:113" ht="12.75" customHeight="1">
      <c r="A1" s="91"/>
      <c r="B1" s="92"/>
      <c r="C1" s="92"/>
      <c r="D1" s="3"/>
      <c r="DI1" s="4" t="s">
        <v>350</v>
      </c>
    </row>
    <row r="2" spans="1:113" ht="18" customHeight="1">
      <c r="A2" s="5" t="s">
        <v>351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</row>
    <row r="3" spans="1:113" ht="12.75" customHeight="1">
      <c r="A3" s="94" t="s">
        <v>5</v>
      </c>
      <c r="B3" s="94"/>
      <c r="C3" s="94"/>
      <c r="D3" s="95"/>
      <c r="F3" s="34"/>
      <c r="DI3" s="169" t="s">
        <v>6</v>
      </c>
    </row>
    <row r="4" spans="1:113" s="62" customFormat="1" ht="19.5" customHeight="1">
      <c r="A4" s="143" t="s">
        <v>91</v>
      </c>
      <c r="B4" s="144"/>
      <c r="C4" s="144"/>
      <c r="D4" s="145"/>
      <c r="E4" s="146" t="s">
        <v>92</v>
      </c>
      <c r="F4" s="147" t="s">
        <v>352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63"/>
      <c r="T4" s="147" t="s">
        <v>353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63"/>
      <c r="AV4" s="147" t="s">
        <v>354</v>
      </c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63"/>
      <c r="BH4" s="147" t="s">
        <v>355</v>
      </c>
      <c r="BI4" s="148"/>
      <c r="BJ4" s="148"/>
      <c r="BK4" s="148"/>
      <c r="BL4" s="163"/>
      <c r="BM4" s="147" t="s">
        <v>356</v>
      </c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63"/>
      <c r="BZ4" s="147" t="s">
        <v>357</v>
      </c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63"/>
      <c r="CR4" s="166" t="s">
        <v>358</v>
      </c>
      <c r="CS4" s="167"/>
      <c r="CT4" s="168"/>
      <c r="CU4" s="166" t="s">
        <v>359</v>
      </c>
      <c r="CV4" s="167"/>
      <c r="CW4" s="167"/>
      <c r="CX4" s="167"/>
      <c r="CY4" s="167"/>
      <c r="CZ4" s="168"/>
      <c r="DA4" s="166" t="s">
        <v>360</v>
      </c>
      <c r="DB4" s="167"/>
      <c r="DC4" s="168"/>
      <c r="DD4" s="147" t="s">
        <v>361</v>
      </c>
      <c r="DE4" s="148"/>
      <c r="DF4" s="148"/>
      <c r="DG4" s="148"/>
      <c r="DH4" s="148"/>
      <c r="DI4" s="163"/>
    </row>
    <row r="5" spans="1:113" s="62" customFormat="1" ht="19.5" customHeight="1">
      <c r="A5" s="96" t="s">
        <v>100</v>
      </c>
      <c r="B5" s="97"/>
      <c r="C5" s="98"/>
      <c r="D5" s="65" t="s">
        <v>362</v>
      </c>
      <c r="E5" s="149"/>
      <c r="F5" s="150" t="s">
        <v>105</v>
      </c>
      <c r="G5" s="151" t="s">
        <v>363</v>
      </c>
      <c r="H5" s="151" t="s">
        <v>364</v>
      </c>
      <c r="I5" s="151" t="s">
        <v>365</v>
      </c>
      <c r="J5" s="151" t="s">
        <v>366</v>
      </c>
      <c r="K5" s="151" t="s">
        <v>367</v>
      </c>
      <c r="L5" s="151" t="s">
        <v>368</v>
      </c>
      <c r="M5" s="151" t="s">
        <v>369</v>
      </c>
      <c r="N5" s="151" t="s">
        <v>370</v>
      </c>
      <c r="O5" s="151" t="s">
        <v>371</v>
      </c>
      <c r="P5" s="151" t="s">
        <v>372</v>
      </c>
      <c r="Q5" s="151" t="s">
        <v>143</v>
      </c>
      <c r="R5" s="151" t="s">
        <v>373</v>
      </c>
      <c r="S5" s="151" t="s">
        <v>331</v>
      </c>
      <c r="T5" s="150" t="s">
        <v>105</v>
      </c>
      <c r="U5" s="151" t="s">
        <v>374</v>
      </c>
      <c r="V5" s="151" t="s">
        <v>375</v>
      </c>
      <c r="W5" s="151" t="s">
        <v>376</v>
      </c>
      <c r="X5" s="151" t="s">
        <v>377</v>
      </c>
      <c r="Y5" s="151" t="s">
        <v>378</v>
      </c>
      <c r="Z5" s="151" t="s">
        <v>379</v>
      </c>
      <c r="AA5" s="151" t="s">
        <v>380</v>
      </c>
      <c r="AB5" s="151" t="s">
        <v>381</v>
      </c>
      <c r="AC5" s="151" t="s">
        <v>382</v>
      </c>
      <c r="AD5" s="151" t="s">
        <v>383</v>
      </c>
      <c r="AE5" s="151" t="s">
        <v>384</v>
      </c>
      <c r="AF5" s="151" t="s">
        <v>340</v>
      </c>
      <c r="AG5" s="151" t="s">
        <v>385</v>
      </c>
      <c r="AH5" s="151" t="s">
        <v>334</v>
      </c>
      <c r="AI5" s="151" t="s">
        <v>335</v>
      </c>
      <c r="AJ5" s="151" t="s">
        <v>338</v>
      </c>
      <c r="AK5" s="151" t="s">
        <v>386</v>
      </c>
      <c r="AL5" s="151" t="s">
        <v>387</v>
      </c>
      <c r="AM5" s="151" t="s">
        <v>388</v>
      </c>
      <c r="AN5" s="151" t="s">
        <v>389</v>
      </c>
      <c r="AO5" s="151" t="s">
        <v>336</v>
      </c>
      <c r="AP5" s="151" t="s">
        <v>390</v>
      </c>
      <c r="AQ5" s="151" t="s">
        <v>391</v>
      </c>
      <c r="AR5" s="151" t="s">
        <v>392</v>
      </c>
      <c r="AS5" s="151" t="s">
        <v>393</v>
      </c>
      <c r="AT5" s="151" t="s">
        <v>394</v>
      </c>
      <c r="AU5" s="151" t="s">
        <v>341</v>
      </c>
      <c r="AV5" s="151" t="s">
        <v>105</v>
      </c>
      <c r="AW5" s="151" t="s">
        <v>395</v>
      </c>
      <c r="AX5" s="151" t="s">
        <v>396</v>
      </c>
      <c r="AY5" s="151" t="s">
        <v>397</v>
      </c>
      <c r="AZ5" s="151" t="s">
        <v>398</v>
      </c>
      <c r="BA5" s="151" t="s">
        <v>399</v>
      </c>
      <c r="BB5" s="151" t="s">
        <v>400</v>
      </c>
      <c r="BC5" s="151" t="s">
        <v>401</v>
      </c>
      <c r="BD5" s="151" t="s">
        <v>402</v>
      </c>
      <c r="BE5" s="151" t="s">
        <v>403</v>
      </c>
      <c r="BF5" s="151" t="s">
        <v>404</v>
      </c>
      <c r="BG5" s="69" t="s">
        <v>405</v>
      </c>
      <c r="BH5" s="69" t="s">
        <v>105</v>
      </c>
      <c r="BI5" s="69" t="s">
        <v>406</v>
      </c>
      <c r="BJ5" s="69" t="s">
        <v>407</v>
      </c>
      <c r="BK5" s="69" t="s">
        <v>408</v>
      </c>
      <c r="BL5" s="69" t="s">
        <v>409</v>
      </c>
      <c r="BM5" s="151" t="s">
        <v>105</v>
      </c>
      <c r="BN5" s="151" t="s">
        <v>410</v>
      </c>
      <c r="BO5" s="151" t="s">
        <v>411</v>
      </c>
      <c r="BP5" s="151" t="s">
        <v>412</v>
      </c>
      <c r="BQ5" s="151" t="s">
        <v>413</v>
      </c>
      <c r="BR5" s="151" t="s">
        <v>414</v>
      </c>
      <c r="BS5" s="151" t="s">
        <v>415</v>
      </c>
      <c r="BT5" s="151" t="s">
        <v>416</v>
      </c>
      <c r="BU5" s="151" t="s">
        <v>417</v>
      </c>
      <c r="BV5" s="151" t="s">
        <v>418</v>
      </c>
      <c r="BW5" s="165" t="s">
        <v>419</v>
      </c>
      <c r="BX5" s="165" t="s">
        <v>420</v>
      </c>
      <c r="BY5" s="151" t="s">
        <v>421</v>
      </c>
      <c r="BZ5" s="151" t="s">
        <v>105</v>
      </c>
      <c r="CA5" s="151" t="s">
        <v>410</v>
      </c>
      <c r="CB5" s="151" t="s">
        <v>411</v>
      </c>
      <c r="CC5" s="151" t="s">
        <v>412</v>
      </c>
      <c r="CD5" s="151" t="s">
        <v>413</v>
      </c>
      <c r="CE5" s="151" t="s">
        <v>414</v>
      </c>
      <c r="CF5" s="151" t="s">
        <v>415</v>
      </c>
      <c r="CG5" s="151" t="s">
        <v>416</v>
      </c>
      <c r="CH5" s="151" t="s">
        <v>422</v>
      </c>
      <c r="CI5" s="151" t="s">
        <v>423</v>
      </c>
      <c r="CJ5" s="151" t="s">
        <v>424</v>
      </c>
      <c r="CK5" s="151" t="s">
        <v>425</v>
      </c>
      <c r="CL5" s="151" t="s">
        <v>417</v>
      </c>
      <c r="CM5" s="151" t="s">
        <v>418</v>
      </c>
      <c r="CN5" s="151" t="s">
        <v>426</v>
      </c>
      <c r="CO5" s="165" t="s">
        <v>419</v>
      </c>
      <c r="CP5" s="165" t="s">
        <v>420</v>
      </c>
      <c r="CQ5" s="151" t="s">
        <v>345</v>
      </c>
      <c r="CR5" s="165" t="s">
        <v>105</v>
      </c>
      <c r="CS5" s="165" t="s">
        <v>427</v>
      </c>
      <c r="CT5" s="151" t="s">
        <v>428</v>
      </c>
      <c r="CU5" s="165" t="s">
        <v>105</v>
      </c>
      <c r="CV5" s="165" t="s">
        <v>427</v>
      </c>
      <c r="CW5" s="151" t="s">
        <v>429</v>
      </c>
      <c r="CX5" s="165" t="s">
        <v>430</v>
      </c>
      <c r="CY5" s="165" t="s">
        <v>431</v>
      </c>
      <c r="CZ5" s="69" t="s">
        <v>428</v>
      </c>
      <c r="DA5" s="165" t="s">
        <v>105</v>
      </c>
      <c r="DB5" s="165" t="s">
        <v>360</v>
      </c>
      <c r="DC5" s="165" t="s">
        <v>432</v>
      </c>
      <c r="DD5" s="151" t="s">
        <v>105</v>
      </c>
      <c r="DE5" s="151" t="s">
        <v>433</v>
      </c>
      <c r="DF5" s="151" t="s">
        <v>434</v>
      </c>
      <c r="DG5" s="151" t="s">
        <v>432</v>
      </c>
      <c r="DH5" s="151" t="s">
        <v>435</v>
      </c>
      <c r="DI5" s="151" t="s">
        <v>361</v>
      </c>
    </row>
    <row r="6" spans="1:113" s="62" customFormat="1" ht="33.75" customHeight="1">
      <c r="A6" s="102" t="s">
        <v>110</v>
      </c>
      <c r="B6" s="101" t="s">
        <v>111</v>
      </c>
      <c r="C6" s="103" t="s">
        <v>112</v>
      </c>
      <c r="D6" s="74"/>
      <c r="E6" s="152"/>
      <c r="F6" s="153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153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4"/>
      <c r="BH6" s="74"/>
      <c r="BI6" s="74"/>
      <c r="BJ6" s="74"/>
      <c r="BK6" s="74"/>
      <c r="BL6" s="74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80"/>
      <c r="BX6" s="80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80"/>
      <c r="CP6" s="80"/>
      <c r="CQ6" s="76"/>
      <c r="CR6" s="80"/>
      <c r="CS6" s="80"/>
      <c r="CT6" s="76"/>
      <c r="CU6" s="80"/>
      <c r="CV6" s="80"/>
      <c r="CW6" s="76"/>
      <c r="CX6" s="80"/>
      <c r="CY6" s="80"/>
      <c r="CZ6" s="74"/>
      <c r="DA6" s="80"/>
      <c r="DB6" s="80"/>
      <c r="DC6" s="80"/>
      <c r="DD6" s="76"/>
      <c r="DE6" s="76"/>
      <c r="DF6" s="76"/>
      <c r="DG6" s="76"/>
      <c r="DH6" s="76"/>
      <c r="DI6" s="76"/>
    </row>
    <row r="7" spans="1:113" s="63" customFormat="1" ht="51.75" customHeight="1">
      <c r="A7" s="82" t="s">
        <v>110</v>
      </c>
      <c r="B7" s="82" t="s">
        <v>111</v>
      </c>
      <c r="C7" s="82" t="s">
        <v>112</v>
      </c>
      <c r="D7" s="82" t="s">
        <v>114</v>
      </c>
      <c r="E7" s="154">
        <f>SUM(E8:E19)</f>
        <v>10124.169999999998</v>
      </c>
      <c r="F7" s="155" t="s">
        <v>436</v>
      </c>
      <c r="G7" s="156" t="s">
        <v>437</v>
      </c>
      <c r="H7" s="156" t="s">
        <v>438</v>
      </c>
      <c r="I7" s="156" t="s">
        <v>439</v>
      </c>
      <c r="J7" s="156" t="s">
        <v>440</v>
      </c>
      <c r="K7" s="156" t="s">
        <v>441</v>
      </c>
      <c r="L7" s="156" t="s">
        <v>442</v>
      </c>
      <c r="M7" s="156" t="s">
        <v>443</v>
      </c>
      <c r="N7" s="156" t="s">
        <v>444</v>
      </c>
      <c r="O7" s="162" t="s">
        <v>445</v>
      </c>
      <c r="P7" s="162" t="s">
        <v>446</v>
      </c>
      <c r="Q7" s="162" t="s">
        <v>447</v>
      </c>
      <c r="R7" s="162" t="s">
        <v>448</v>
      </c>
      <c r="S7" s="162" t="s">
        <v>449</v>
      </c>
      <c r="T7" s="164" t="s">
        <v>450</v>
      </c>
      <c r="U7" s="162" t="s">
        <v>451</v>
      </c>
      <c r="V7" s="162" t="s">
        <v>452</v>
      </c>
      <c r="W7" s="162" t="s">
        <v>453</v>
      </c>
      <c r="X7" s="162" t="s">
        <v>454</v>
      </c>
      <c r="Y7" s="162" t="s">
        <v>455</v>
      </c>
      <c r="Z7" s="162" t="s">
        <v>456</v>
      </c>
      <c r="AA7" s="162" t="s">
        <v>457</v>
      </c>
      <c r="AB7" s="162" t="s">
        <v>458</v>
      </c>
      <c r="AC7" s="162" t="s">
        <v>459</v>
      </c>
      <c r="AD7" s="162" t="s">
        <v>460</v>
      </c>
      <c r="AE7" s="162" t="s">
        <v>461</v>
      </c>
      <c r="AF7" s="162" t="s">
        <v>462</v>
      </c>
      <c r="AG7" s="162" t="s">
        <v>463</v>
      </c>
      <c r="AH7" s="162" t="s">
        <v>464</v>
      </c>
      <c r="AI7" s="162" t="s">
        <v>465</v>
      </c>
      <c r="AJ7" s="162" t="s">
        <v>466</v>
      </c>
      <c r="AK7" s="162" t="s">
        <v>467</v>
      </c>
      <c r="AL7" s="162" t="s">
        <v>468</v>
      </c>
      <c r="AM7" s="162" t="s">
        <v>469</v>
      </c>
      <c r="AN7" s="162" t="s">
        <v>470</v>
      </c>
      <c r="AO7" s="162" t="s">
        <v>471</v>
      </c>
      <c r="AP7" s="162" t="s">
        <v>472</v>
      </c>
      <c r="AQ7" s="162" t="s">
        <v>473</v>
      </c>
      <c r="AR7" s="162" t="s">
        <v>474</v>
      </c>
      <c r="AS7" s="162" t="s">
        <v>475</v>
      </c>
      <c r="AT7" s="162" t="s">
        <v>476</v>
      </c>
      <c r="AU7" s="162" t="s">
        <v>477</v>
      </c>
      <c r="AV7" s="162" t="s">
        <v>478</v>
      </c>
      <c r="AW7" s="162" t="s">
        <v>479</v>
      </c>
      <c r="AX7" s="162" t="s">
        <v>480</v>
      </c>
      <c r="AY7" s="162" t="s">
        <v>481</v>
      </c>
      <c r="AZ7" s="162" t="s">
        <v>482</v>
      </c>
      <c r="BA7" s="162" t="s">
        <v>483</v>
      </c>
      <c r="BB7" s="162" t="s">
        <v>484</v>
      </c>
      <c r="BC7" s="162" t="s">
        <v>485</v>
      </c>
      <c r="BD7" s="162" t="s">
        <v>486</v>
      </c>
      <c r="BE7" s="162" t="s">
        <v>487</v>
      </c>
      <c r="BF7" s="162" t="s">
        <v>488</v>
      </c>
      <c r="BG7" s="162" t="s">
        <v>489</v>
      </c>
      <c r="BH7" s="162" t="s">
        <v>490</v>
      </c>
      <c r="BI7" s="162" t="s">
        <v>491</v>
      </c>
      <c r="BJ7" s="162" t="s">
        <v>492</v>
      </c>
      <c r="BK7" s="162" t="s">
        <v>493</v>
      </c>
      <c r="BL7" s="162" t="s">
        <v>494</v>
      </c>
      <c r="BM7" s="162" t="s">
        <v>495</v>
      </c>
      <c r="BN7" s="162" t="s">
        <v>496</v>
      </c>
      <c r="BO7" s="162" t="s">
        <v>497</v>
      </c>
      <c r="BP7" s="162" t="s">
        <v>498</v>
      </c>
      <c r="BQ7" s="162" t="s">
        <v>499</v>
      </c>
      <c r="BR7" s="162" t="s">
        <v>500</v>
      </c>
      <c r="BS7" s="162" t="s">
        <v>501</v>
      </c>
      <c r="BT7" s="162" t="s">
        <v>502</v>
      </c>
      <c r="BU7" s="162" t="s">
        <v>503</v>
      </c>
      <c r="BV7" s="162" t="s">
        <v>504</v>
      </c>
      <c r="BW7" s="162" t="s">
        <v>505</v>
      </c>
      <c r="BX7" s="162" t="s">
        <v>506</v>
      </c>
      <c r="BY7" s="162" t="s">
        <v>507</v>
      </c>
      <c r="BZ7" s="162" t="s">
        <v>508</v>
      </c>
      <c r="CA7" s="162" t="s">
        <v>509</v>
      </c>
      <c r="CB7" s="162" t="s">
        <v>510</v>
      </c>
      <c r="CC7" s="162" t="s">
        <v>511</v>
      </c>
      <c r="CD7" s="162" t="s">
        <v>512</v>
      </c>
      <c r="CE7" s="162" t="s">
        <v>513</v>
      </c>
      <c r="CF7" s="162" t="s">
        <v>514</v>
      </c>
      <c r="CG7" s="162" t="s">
        <v>515</v>
      </c>
      <c r="CH7" s="162" t="s">
        <v>516</v>
      </c>
      <c r="CI7" s="162" t="s">
        <v>517</v>
      </c>
      <c r="CJ7" s="162" t="s">
        <v>518</v>
      </c>
      <c r="CK7" s="162" t="s">
        <v>519</v>
      </c>
      <c r="CL7" s="162" t="s">
        <v>520</v>
      </c>
      <c r="CM7" s="162" t="s">
        <v>521</v>
      </c>
      <c r="CN7" s="162" t="s">
        <v>522</v>
      </c>
      <c r="CO7" s="162" t="s">
        <v>523</v>
      </c>
      <c r="CP7" s="162" t="s">
        <v>524</v>
      </c>
      <c r="CQ7" s="162" t="s">
        <v>525</v>
      </c>
      <c r="CR7" s="162" t="s">
        <v>526</v>
      </c>
      <c r="CS7" s="162" t="s">
        <v>527</v>
      </c>
      <c r="CT7" s="162" t="s">
        <v>528</v>
      </c>
      <c r="CU7" s="162" t="s">
        <v>529</v>
      </c>
      <c r="CV7" s="162" t="s">
        <v>530</v>
      </c>
      <c r="CW7" s="162" t="s">
        <v>531</v>
      </c>
      <c r="CX7" s="162" t="s">
        <v>532</v>
      </c>
      <c r="CY7" s="162" t="s">
        <v>533</v>
      </c>
      <c r="CZ7" s="162" t="s">
        <v>534</v>
      </c>
      <c r="DA7" s="162" t="s">
        <v>535</v>
      </c>
      <c r="DB7" s="162" t="s">
        <v>536</v>
      </c>
      <c r="DC7" s="162" t="s">
        <v>537</v>
      </c>
      <c r="DD7" s="162" t="s">
        <v>65</v>
      </c>
      <c r="DE7" s="162" t="s">
        <v>538</v>
      </c>
      <c r="DF7" s="162" t="s">
        <v>539</v>
      </c>
      <c r="DG7" s="162" t="s">
        <v>540</v>
      </c>
      <c r="DH7" s="162" t="s">
        <v>541</v>
      </c>
      <c r="DI7" s="162" t="s">
        <v>542</v>
      </c>
    </row>
    <row r="8" spans="1:113" s="1" customFormat="1" ht="18" customHeight="1">
      <c r="A8" s="157" t="s">
        <v>120</v>
      </c>
      <c r="B8" s="157" t="s">
        <v>121</v>
      </c>
      <c r="C8" s="157" t="s">
        <v>122</v>
      </c>
      <c r="D8" s="158" t="s">
        <v>123</v>
      </c>
      <c r="E8" s="159">
        <f>SUM(F8:DI8)/2</f>
        <v>829</v>
      </c>
      <c r="F8" s="160">
        <f>SUM(G8:S8)</f>
        <v>0</v>
      </c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60">
        <f>SUM(U8:AU8)</f>
        <v>0</v>
      </c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60">
        <f>SUM(AW8:BG8)</f>
        <v>0</v>
      </c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60">
        <f>SUM(BI8:BL8)</f>
        <v>0</v>
      </c>
      <c r="BI8" s="140"/>
      <c r="BJ8" s="140"/>
      <c r="BK8" s="140"/>
      <c r="BL8" s="140"/>
      <c r="BM8" s="160">
        <f>SUM(BN8:BY8)</f>
        <v>829</v>
      </c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>
        <v>829</v>
      </c>
      <c r="BZ8" s="160">
        <f aca="true" t="shared" si="0" ref="BZ8:BZ19">SUM(CA8:CQ8)</f>
        <v>0</v>
      </c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>
        <v>0</v>
      </c>
      <c r="CR8" s="160">
        <f>SUM(CS8:CT8)</f>
        <v>0</v>
      </c>
      <c r="CS8" s="140"/>
      <c r="CT8" s="140"/>
      <c r="CU8" s="160">
        <f>SUM(CV8:CZ8)</f>
        <v>0</v>
      </c>
      <c r="CV8" s="140"/>
      <c r="CW8" s="140"/>
      <c r="CX8" s="140"/>
      <c r="CY8" s="140"/>
      <c r="CZ8" s="140"/>
      <c r="DA8" s="160">
        <f>SUM(DB8:DC8)</f>
        <v>0</v>
      </c>
      <c r="DB8" s="140"/>
      <c r="DC8" s="140"/>
      <c r="DD8" s="160">
        <f>SUM(DE8:DI8)</f>
        <v>0</v>
      </c>
      <c r="DE8" s="140"/>
      <c r="DF8" s="140"/>
      <c r="DG8" s="140"/>
      <c r="DH8" s="140"/>
      <c r="DI8" s="140"/>
    </row>
    <row r="9" spans="1:113" s="1" customFormat="1" ht="18" customHeight="1">
      <c r="A9" s="157" t="s">
        <v>124</v>
      </c>
      <c r="B9" s="157" t="s">
        <v>125</v>
      </c>
      <c r="C9" s="157" t="s">
        <v>121</v>
      </c>
      <c r="D9" s="158" t="s">
        <v>126</v>
      </c>
      <c r="E9" s="159">
        <f aca="true" t="shared" si="1" ref="E9:E19">SUM(F9:DI9)/2</f>
        <v>246</v>
      </c>
      <c r="F9" s="160">
        <f aca="true" t="shared" si="2" ref="F9:F19">SUM(G9:S9)</f>
        <v>0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60">
        <f aca="true" t="shared" si="3" ref="T9:T19">SUM(U9:AU9)</f>
        <v>246</v>
      </c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>
        <v>246</v>
      </c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60">
        <f aca="true" t="shared" si="4" ref="AV9:AV19">SUM(AW9:BG9)</f>
        <v>0</v>
      </c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60">
        <f aca="true" t="shared" si="5" ref="BH9:BH19">SUM(BI9:BL9)</f>
        <v>0</v>
      </c>
      <c r="BI9" s="140"/>
      <c r="BJ9" s="140"/>
      <c r="BK9" s="140"/>
      <c r="BL9" s="140"/>
      <c r="BM9" s="160">
        <f aca="true" t="shared" si="6" ref="BM9:BM19">SUM(BN9:BY9)</f>
        <v>0</v>
      </c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60">
        <f t="shared" si="0"/>
        <v>0</v>
      </c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60">
        <f aca="true" t="shared" si="7" ref="CR9:CR19">SUM(CS9:CT9)</f>
        <v>0</v>
      </c>
      <c r="CS9" s="140"/>
      <c r="CT9" s="140"/>
      <c r="CU9" s="160">
        <f aca="true" t="shared" si="8" ref="CU9:CU19">SUM(CV9:CZ9)</f>
        <v>0</v>
      </c>
      <c r="CV9" s="140"/>
      <c r="CW9" s="140"/>
      <c r="CX9" s="140"/>
      <c r="CY9" s="140"/>
      <c r="CZ9" s="140"/>
      <c r="DA9" s="160">
        <f aca="true" t="shared" si="9" ref="DA9:DA19">SUM(DB9:DC9)</f>
        <v>0</v>
      </c>
      <c r="DB9" s="140"/>
      <c r="DC9" s="140"/>
      <c r="DD9" s="160">
        <f aca="true" t="shared" si="10" ref="DD9:DD19">SUM(DE9:DI9)</f>
        <v>0</v>
      </c>
      <c r="DE9" s="140"/>
      <c r="DF9" s="140"/>
      <c r="DG9" s="140"/>
      <c r="DH9" s="140"/>
      <c r="DI9" s="140"/>
    </row>
    <row r="10" spans="1:113" s="1" customFormat="1" ht="18" customHeight="1">
      <c r="A10" s="157" t="s">
        <v>127</v>
      </c>
      <c r="B10" s="157" t="s">
        <v>128</v>
      </c>
      <c r="C10" s="157" t="s">
        <v>130</v>
      </c>
      <c r="D10" s="158" t="s">
        <v>131</v>
      </c>
      <c r="E10" s="159">
        <f t="shared" si="1"/>
        <v>171.78</v>
      </c>
      <c r="F10" s="160">
        <f t="shared" si="2"/>
        <v>0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60">
        <f t="shared" si="3"/>
        <v>12.5</v>
      </c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>
        <v>12.5</v>
      </c>
      <c r="AV10" s="160">
        <f t="shared" si="4"/>
        <v>159.28</v>
      </c>
      <c r="AW10" s="140">
        <v>112.53</v>
      </c>
      <c r="AX10" s="140"/>
      <c r="AY10" s="140"/>
      <c r="AZ10" s="140"/>
      <c r="BA10" s="140"/>
      <c r="BB10" s="140"/>
      <c r="BC10" s="140"/>
      <c r="BD10" s="140"/>
      <c r="BE10" s="140"/>
      <c r="BF10" s="140"/>
      <c r="BG10" s="140">
        <v>46.75</v>
      </c>
      <c r="BH10" s="160">
        <f t="shared" si="5"/>
        <v>0</v>
      </c>
      <c r="BI10" s="140"/>
      <c r="BJ10" s="140"/>
      <c r="BK10" s="140"/>
      <c r="BL10" s="140"/>
      <c r="BM10" s="160">
        <f t="shared" si="6"/>
        <v>0</v>
      </c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60">
        <f t="shared" si="0"/>
        <v>0</v>
      </c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60">
        <f t="shared" si="7"/>
        <v>0</v>
      </c>
      <c r="CS10" s="140"/>
      <c r="CT10" s="140"/>
      <c r="CU10" s="160">
        <f t="shared" si="8"/>
        <v>0</v>
      </c>
      <c r="CV10" s="140"/>
      <c r="CW10" s="140"/>
      <c r="CX10" s="140"/>
      <c r="CY10" s="140"/>
      <c r="CZ10" s="140"/>
      <c r="DA10" s="160">
        <f t="shared" si="9"/>
        <v>0</v>
      </c>
      <c r="DB10" s="140"/>
      <c r="DC10" s="140"/>
      <c r="DD10" s="160">
        <f t="shared" si="10"/>
        <v>0</v>
      </c>
      <c r="DE10" s="140"/>
      <c r="DF10" s="140"/>
      <c r="DG10" s="140"/>
      <c r="DH10" s="140"/>
      <c r="DI10" s="140"/>
    </row>
    <row r="11" spans="1:113" s="1" customFormat="1" ht="18" customHeight="1">
      <c r="A11" s="157" t="s">
        <v>127</v>
      </c>
      <c r="B11" s="157" t="s">
        <v>128</v>
      </c>
      <c r="C11" s="157" t="s">
        <v>128</v>
      </c>
      <c r="D11" s="158" t="s">
        <v>129</v>
      </c>
      <c r="E11" s="159">
        <f t="shared" si="1"/>
        <v>149.8</v>
      </c>
      <c r="F11" s="160">
        <f t="shared" si="2"/>
        <v>149.8</v>
      </c>
      <c r="G11" s="140"/>
      <c r="H11" s="140"/>
      <c r="I11" s="140"/>
      <c r="J11" s="140"/>
      <c r="K11" s="140"/>
      <c r="L11" s="140">
        <v>149.8</v>
      </c>
      <c r="M11" s="140"/>
      <c r="N11" s="140"/>
      <c r="O11" s="140"/>
      <c r="P11" s="140"/>
      <c r="Q11" s="140"/>
      <c r="R11" s="140"/>
      <c r="S11" s="140"/>
      <c r="T11" s="160">
        <f t="shared" si="3"/>
        <v>0</v>
      </c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60">
        <f t="shared" si="4"/>
        <v>0</v>
      </c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60">
        <f t="shared" si="5"/>
        <v>0</v>
      </c>
      <c r="BI11" s="140"/>
      <c r="BJ11" s="140"/>
      <c r="BK11" s="140"/>
      <c r="BL11" s="140"/>
      <c r="BM11" s="160">
        <f t="shared" si="6"/>
        <v>0</v>
      </c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60">
        <f t="shared" si="0"/>
        <v>0</v>
      </c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60">
        <f t="shared" si="7"/>
        <v>0</v>
      </c>
      <c r="CS11" s="140"/>
      <c r="CT11" s="140"/>
      <c r="CU11" s="160">
        <f t="shared" si="8"/>
        <v>0</v>
      </c>
      <c r="CV11" s="140"/>
      <c r="CW11" s="140"/>
      <c r="CX11" s="140"/>
      <c r="CY11" s="140"/>
      <c r="CZ11" s="140"/>
      <c r="DA11" s="160">
        <f t="shared" si="9"/>
        <v>0</v>
      </c>
      <c r="DB11" s="140"/>
      <c r="DC11" s="140"/>
      <c r="DD11" s="160">
        <f t="shared" si="10"/>
        <v>0</v>
      </c>
      <c r="DE11" s="140"/>
      <c r="DF11" s="140"/>
      <c r="DG11" s="140"/>
      <c r="DH11" s="140"/>
      <c r="DI11" s="140"/>
    </row>
    <row r="12" spans="1:113" s="1" customFormat="1" ht="18" customHeight="1">
      <c r="A12" s="157" t="s">
        <v>127</v>
      </c>
      <c r="B12" s="157" t="s">
        <v>122</v>
      </c>
      <c r="C12" s="157" t="s">
        <v>122</v>
      </c>
      <c r="D12" s="158" t="s">
        <v>132</v>
      </c>
      <c r="E12" s="159">
        <f t="shared" si="1"/>
        <v>13.24</v>
      </c>
      <c r="F12" s="160">
        <f t="shared" si="2"/>
        <v>0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60">
        <f t="shared" si="3"/>
        <v>0</v>
      </c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60">
        <f t="shared" si="4"/>
        <v>13.24</v>
      </c>
      <c r="AW12" s="140"/>
      <c r="AX12" s="140"/>
      <c r="AY12" s="140"/>
      <c r="AZ12" s="140"/>
      <c r="BA12" s="140">
        <v>13.24</v>
      </c>
      <c r="BB12" s="140"/>
      <c r="BC12" s="140"/>
      <c r="BD12" s="140"/>
      <c r="BE12" s="140"/>
      <c r="BF12" s="140"/>
      <c r="BG12" s="140"/>
      <c r="BH12" s="160">
        <f t="shared" si="5"/>
        <v>0</v>
      </c>
      <c r="BI12" s="140"/>
      <c r="BJ12" s="140"/>
      <c r="BK12" s="140"/>
      <c r="BL12" s="140"/>
      <c r="BM12" s="160">
        <f t="shared" si="6"/>
        <v>0</v>
      </c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60">
        <f t="shared" si="0"/>
        <v>0</v>
      </c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60">
        <f t="shared" si="7"/>
        <v>0</v>
      </c>
      <c r="CS12" s="140"/>
      <c r="CT12" s="140"/>
      <c r="CU12" s="160">
        <f t="shared" si="8"/>
        <v>0</v>
      </c>
      <c r="CV12" s="140"/>
      <c r="CW12" s="140"/>
      <c r="CX12" s="140"/>
      <c r="CY12" s="140"/>
      <c r="CZ12" s="140"/>
      <c r="DA12" s="160">
        <f t="shared" si="9"/>
        <v>0</v>
      </c>
      <c r="DB12" s="140"/>
      <c r="DC12" s="140"/>
      <c r="DD12" s="160">
        <f t="shared" si="10"/>
        <v>0</v>
      </c>
      <c r="DE12" s="140"/>
      <c r="DF12" s="140"/>
      <c r="DG12" s="140"/>
      <c r="DH12" s="140"/>
      <c r="DI12" s="140"/>
    </row>
    <row r="13" spans="1:113" s="1" customFormat="1" ht="18" customHeight="1">
      <c r="A13" s="157" t="s">
        <v>133</v>
      </c>
      <c r="B13" s="157" t="s">
        <v>134</v>
      </c>
      <c r="C13" s="157" t="s">
        <v>130</v>
      </c>
      <c r="D13" s="158" t="s">
        <v>135</v>
      </c>
      <c r="E13" s="159">
        <f t="shared" si="1"/>
        <v>122.17</v>
      </c>
      <c r="F13" s="160">
        <f t="shared" si="2"/>
        <v>122.17</v>
      </c>
      <c r="G13" s="140"/>
      <c r="H13" s="140"/>
      <c r="I13" s="140"/>
      <c r="J13" s="140"/>
      <c r="K13" s="140"/>
      <c r="L13" s="140"/>
      <c r="M13" s="140"/>
      <c r="N13" s="140">
        <v>122.17</v>
      </c>
      <c r="O13" s="140"/>
      <c r="P13" s="140"/>
      <c r="Q13" s="140"/>
      <c r="R13" s="140"/>
      <c r="S13" s="140"/>
      <c r="T13" s="160">
        <f t="shared" si="3"/>
        <v>0</v>
      </c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60">
        <f t="shared" si="4"/>
        <v>0</v>
      </c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60">
        <f t="shared" si="5"/>
        <v>0</v>
      </c>
      <c r="BI13" s="140"/>
      <c r="BJ13" s="140"/>
      <c r="BK13" s="140"/>
      <c r="BL13" s="140"/>
      <c r="BM13" s="160">
        <f t="shared" si="6"/>
        <v>0</v>
      </c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60">
        <f t="shared" si="0"/>
        <v>0</v>
      </c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60">
        <f t="shared" si="7"/>
        <v>0</v>
      </c>
      <c r="CS13" s="140"/>
      <c r="CT13" s="140"/>
      <c r="CU13" s="160">
        <f t="shared" si="8"/>
        <v>0</v>
      </c>
      <c r="CV13" s="140"/>
      <c r="CW13" s="140"/>
      <c r="CX13" s="140"/>
      <c r="CY13" s="140"/>
      <c r="CZ13" s="140"/>
      <c r="DA13" s="160">
        <f t="shared" si="9"/>
        <v>0</v>
      </c>
      <c r="DB13" s="140"/>
      <c r="DC13" s="140"/>
      <c r="DD13" s="160">
        <f t="shared" si="10"/>
        <v>0</v>
      </c>
      <c r="DE13" s="140"/>
      <c r="DF13" s="140"/>
      <c r="DG13" s="140"/>
      <c r="DH13" s="140"/>
      <c r="DI13" s="140"/>
    </row>
    <row r="14" spans="1:113" s="1" customFormat="1" ht="18" customHeight="1">
      <c r="A14" s="157" t="s">
        <v>133</v>
      </c>
      <c r="B14" s="157" t="s">
        <v>134</v>
      </c>
      <c r="C14" s="157" t="s">
        <v>121</v>
      </c>
      <c r="D14" s="158" t="s">
        <v>136</v>
      </c>
      <c r="E14" s="159">
        <f t="shared" si="1"/>
        <v>40.11</v>
      </c>
      <c r="F14" s="160">
        <f t="shared" si="2"/>
        <v>40.11</v>
      </c>
      <c r="G14" s="140"/>
      <c r="H14" s="140"/>
      <c r="I14" s="140"/>
      <c r="J14" s="140"/>
      <c r="K14" s="140"/>
      <c r="L14" s="140"/>
      <c r="M14" s="140"/>
      <c r="N14" s="140"/>
      <c r="O14" s="140">
        <v>40.11</v>
      </c>
      <c r="P14" s="140"/>
      <c r="Q14" s="140"/>
      <c r="R14" s="140"/>
      <c r="S14" s="140"/>
      <c r="T14" s="160">
        <f t="shared" si="3"/>
        <v>0</v>
      </c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60">
        <f t="shared" si="4"/>
        <v>0</v>
      </c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60">
        <f t="shared" si="5"/>
        <v>0</v>
      </c>
      <c r="BI14" s="140"/>
      <c r="BJ14" s="140"/>
      <c r="BK14" s="140"/>
      <c r="BL14" s="140"/>
      <c r="BM14" s="160">
        <f t="shared" si="6"/>
        <v>0</v>
      </c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60">
        <f t="shared" si="0"/>
        <v>0</v>
      </c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60">
        <f t="shared" si="7"/>
        <v>0</v>
      </c>
      <c r="CS14" s="140"/>
      <c r="CT14" s="140"/>
      <c r="CU14" s="160">
        <f t="shared" si="8"/>
        <v>0</v>
      </c>
      <c r="CV14" s="140"/>
      <c r="CW14" s="140"/>
      <c r="CX14" s="140"/>
      <c r="CY14" s="140"/>
      <c r="CZ14" s="140"/>
      <c r="DA14" s="160">
        <f t="shared" si="9"/>
        <v>0</v>
      </c>
      <c r="DB14" s="140"/>
      <c r="DC14" s="140"/>
      <c r="DD14" s="160">
        <f t="shared" si="10"/>
        <v>0</v>
      </c>
      <c r="DE14" s="140"/>
      <c r="DF14" s="140"/>
      <c r="DG14" s="140"/>
      <c r="DH14" s="140"/>
      <c r="DI14" s="140"/>
    </row>
    <row r="15" spans="1:113" s="1" customFormat="1" ht="18" customHeight="1">
      <c r="A15" s="157" t="s">
        <v>137</v>
      </c>
      <c r="B15" s="157" t="s">
        <v>130</v>
      </c>
      <c r="C15" s="157" t="s">
        <v>130</v>
      </c>
      <c r="D15" s="158" t="s">
        <v>138</v>
      </c>
      <c r="E15" s="159">
        <f t="shared" si="1"/>
        <v>1365.47</v>
      </c>
      <c r="F15" s="160">
        <f t="shared" si="2"/>
        <v>948.93</v>
      </c>
      <c r="G15" s="140">
        <v>478.53</v>
      </c>
      <c r="H15" s="140">
        <v>417.73</v>
      </c>
      <c r="I15" s="140">
        <v>39.88</v>
      </c>
      <c r="J15" s="140"/>
      <c r="K15" s="140"/>
      <c r="L15" s="140"/>
      <c r="M15" s="140"/>
      <c r="N15" s="140"/>
      <c r="O15" s="140"/>
      <c r="P15" s="140"/>
      <c r="Q15" s="140"/>
      <c r="R15" s="140"/>
      <c r="S15" s="140">
        <v>12.79</v>
      </c>
      <c r="T15" s="160">
        <f t="shared" si="3"/>
        <v>416.40999999999997</v>
      </c>
      <c r="U15" s="140">
        <v>53.5</v>
      </c>
      <c r="V15" s="140"/>
      <c r="W15" s="140"/>
      <c r="X15" s="140">
        <v>0.06</v>
      </c>
      <c r="Y15" s="140">
        <v>3.9</v>
      </c>
      <c r="Z15" s="140">
        <v>44.56</v>
      </c>
      <c r="AA15" s="140">
        <v>30</v>
      </c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>
        <v>25.99</v>
      </c>
      <c r="AQ15" s="140">
        <v>14.36</v>
      </c>
      <c r="AR15" s="140"/>
      <c r="AS15" s="140">
        <v>113.9</v>
      </c>
      <c r="AT15" s="140"/>
      <c r="AU15" s="140">
        <v>130.14</v>
      </c>
      <c r="AV15" s="160">
        <f t="shared" si="4"/>
        <v>0.13</v>
      </c>
      <c r="AW15" s="140"/>
      <c r="AX15" s="140"/>
      <c r="AY15" s="140"/>
      <c r="AZ15" s="140"/>
      <c r="BA15" s="140"/>
      <c r="BB15" s="140"/>
      <c r="BC15" s="140"/>
      <c r="BD15" s="140"/>
      <c r="BE15" s="140">
        <v>0.13</v>
      </c>
      <c r="BF15" s="140"/>
      <c r="BG15" s="140"/>
      <c r="BH15" s="160">
        <f t="shared" si="5"/>
        <v>0</v>
      </c>
      <c r="BI15" s="140"/>
      <c r="BJ15" s="140"/>
      <c r="BK15" s="140"/>
      <c r="BL15" s="140"/>
      <c r="BM15" s="160">
        <f t="shared" si="6"/>
        <v>0</v>
      </c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60">
        <f t="shared" si="0"/>
        <v>0</v>
      </c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60">
        <f t="shared" si="7"/>
        <v>0</v>
      </c>
      <c r="CS15" s="140"/>
      <c r="CT15" s="140"/>
      <c r="CU15" s="160">
        <f t="shared" si="8"/>
        <v>0</v>
      </c>
      <c r="CV15" s="140"/>
      <c r="CW15" s="140"/>
      <c r="CX15" s="140"/>
      <c r="CY15" s="140"/>
      <c r="CZ15" s="140"/>
      <c r="DA15" s="160">
        <f t="shared" si="9"/>
        <v>0</v>
      </c>
      <c r="DB15" s="140"/>
      <c r="DC15" s="140"/>
      <c r="DD15" s="160">
        <f t="shared" si="10"/>
        <v>0</v>
      </c>
      <c r="DE15" s="140"/>
      <c r="DF15" s="140"/>
      <c r="DG15" s="140"/>
      <c r="DH15" s="140"/>
      <c r="DI15" s="140"/>
    </row>
    <row r="16" spans="1:113" s="1" customFormat="1" ht="18" customHeight="1">
      <c r="A16" s="157" t="s">
        <v>137</v>
      </c>
      <c r="B16" s="157" t="s">
        <v>130</v>
      </c>
      <c r="C16" s="157" t="s">
        <v>140</v>
      </c>
      <c r="D16" s="158" t="s">
        <v>141</v>
      </c>
      <c r="E16" s="159">
        <f t="shared" si="1"/>
        <v>2878.19</v>
      </c>
      <c r="F16" s="160">
        <f t="shared" si="2"/>
        <v>13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>
        <v>13</v>
      </c>
      <c r="Q16" s="140"/>
      <c r="R16" s="140"/>
      <c r="S16" s="140"/>
      <c r="T16" s="160">
        <f t="shared" si="3"/>
        <v>2611.76</v>
      </c>
      <c r="U16" s="140"/>
      <c r="V16" s="140">
        <v>20</v>
      </c>
      <c r="W16" s="140"/>
      <c r="X16" s="140"/>
      <c r="Y16" s="140"/>
      <c r="Z16" s="140"/>
      <c r="AA16" s="140"/>
      <c r="AB16" s="140"/>
      <c r="AC16" s="140">
        <v>331.8</v>
      </c>
      <c r="AD16" s="140">
        <v>310.31</v>
      </c>
      <c r="AE16" s="140"/>
      <c r="AF16" s="140">
        <v>86.6</v>
      </c>
      <c r="AG16" s="140"/>
      <c r="AH16" s="140">
        <v>30</v>
      </c>
      <c r="AI16" s="140">
        <v>260</v>
      </c>
      <c r="AJ16" s="140">
        <v>14.55</v>
      </c>
      <c r="AK16" s="140"/>
      <c r="AL16" s="140"/>
      <c r="AM16" s="140"/>
      <c r="AN16" s="140">
        <v>96.2</v>
      </c>
      <c r="AO16" s="140">
        <v>715.65</v>
      </c>
      <c r="AP16" s="140"/>
      <c r="AQ16" s="140"/>
      <c r="AR16" s="140"/>
      <c r="AS16" s="140"/>
      <c r="AT16" s="140"/>
      <c r="AU16" s="140">
        <v>746.65</v>
      </c>
      <c r="AV16" s="160">
        <f t="shared" si="4"/>
        <v>28.89</v>
      </c>
      <c r="AW16" s="140"/>
      <c r="AX16" s="140"/>
      <c r="AY16" s="140"/>
      <c r="AZ16" s="140"/>
      <c r="BA16" s="140">
        <v>28.89</v>
      </c>
      <c r="BB16" s="140"/>
      <c r="BC16" s="140"/>
      <c r="BD16" s="140"/>
      <c r="BE16" s="140"/>
      <c r="BF16" s="140"/>
      <c r="BG16" s="140"/>
      <c r="BH16" s="160">
        <f t="shared" si="5"/>
        <v>0</v>
      </c>
      <c r="BI16" s="140"/>
      <c r="BJ16" s="140"/>
      <c r="BK16" s="140"/>
      <c r="BL16" s="140"/>
      <c r="BM16" s="160">
        <f t="shared" si="6"/>
        <v>0</v>
      </c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60">
        <f t="shared" si="0"/>
        <v>224.54</v>
      </c>
      <c r="CA16" s="140"/>
      <c r="CB16" s="140">
        <v>224.54</v>
      </c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60">
        <f t="shared" si="7"/>
        <v>0</v>
      </c>
      <c r="CS16" s="140"/>
      <c r="CT16" s="140"/>
      <c r="CU16" s="160">
        <f t="shared" si="8"/>
        <v>0</v>
      </c>
      <c r="CV16" s="140"/>
      <c r="CW16" s="140"/>
      <c r="CX16" s="140"/>
      <c r="CY16" s="140"/>
      <c r="CZ16" s="140"/>
      <c r="DA16" s="160">
        <f t="shared" si="9"/>
        <v>0</v>
      </c>
      <c r="DB16" s="140"/>
      <c r="DC16" s="140"/>
      <c r="DD16" s="160">
        <f t="shared" si="10"/>
        <v>0</v>
      </c>
      <c r="DE16" s="140"/>
      <c r="DF16" s="140"/>
      <c r="DG16" s="140"/>
      <c r="DH16" s="140"/>
      <c r="DI16" s="140"/>
    </row>
    <row r="17" spans="1:113" s="1" customFormat="1" ht="18" customHeight="1">
      <c r="A17" s="157" t="s">
        <v>137</v>
      </c>
      <c r="B17" s="157" t="s">
        <v>130</v>
      </c>
      <c r="C17" s="157" t="s">
        <v>122</v>
      </c>
      <c r="D17" s="158" t="s">
        <v>139</v>
      </c>
      <c r="E17" s="159">
        <f t="shared" si="1"/>
        <v>4085.56</v>
      </c>
      <c r="F17" s="160">
        <f t="shared" si="2"/>
        <v>0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60">
        <f t="shared" si="3"/>
        <v>4085.56</v>
      </c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v>4085.56</v>
      </c>
      <c r="AP17" s="140"/>
      <c r="AQ17" s="140"/>
      <c r="AR17" s="140"/>
      <c r="AS17" s="140"/>
      <c r="AT17" s="140"/>
      <c r="AU17" s="140"/>
      <c r="AV17" s="160">
        <f t="shared" si="4"/>
        <v>0</v>
      </c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60">
        <f t="shared" si="5"/>
        <v>0</v>
      </c>
      <c r="BI17" s="140"/>
      <c r="BJ17" s="140"/>
      <c r="BK17" s="140"/>
      <c r="BL17" s="140"/>
      <c r="BM17" s="160">
        <f t="shared" si="6"/>
        <v>0</v>
      </c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60">
        <f t="shared" si="0"/>
        <v>0</v>
      </c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60">
        <f t="shared" si="7"/>
        <v>0</v>
      </c>
      <c r="CS17" s="140"/>
      <c r="CT17" s="140"/>
      <c r="CU17" s="160">
        <f t="shared" si="8"/>
        <v>0</v>
      </c>
      <c r="CV17" s="140"/>
      <c r="CW17" s="140"/>
      <c r="CX17" s="140"/>
      <c r="CY17" s="140"/>
      <c r="CZ17" s="140"/>
      <c r="DA17" s="160">
        <f t="shared" si="9"/>
        <v>0</v>
      </c>
      <c r="DB17" s="140"/>
      <c r="DC17" s="140"/>
      <c r="DD17" s="160">
        <f t="shared" si="10"/>
        <v>0</v>
      </c>
      <c r="DE17" s="140"/>
      <c r="DF17" s="140"/>
      <c r="DG17" s="140"/>
      <c r="DH17" s="140"/>
      <c r="DI17" s="140"/>
    </row>
    <row r="18" spans="1:113" s="1" customFormat="1" ht="18" customHeight="1">
      <c r="A18" s="157" t="s">
        <v>142</v>
      </c>
      <c r="B18" s="157" t="s">
        <v>140</v>
      </c>
      <c r="C18" s="157" t="s">
        <v>130</v>
      </c>
      <c r="D18" s="158" t="s">
        <v>143</v>
      </c>
      <c r="E18" s="159">
        <f t="shared" si="1"/>
        <v>155.96</v>
      </c>
      <c r="F18" s="160">
        <f t="shared" si="2"/>
        <v>155.96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>
        <v>155.96</v>
      </c>
      <c r="R18" s="140"/>
      <c r="S18" s="140"/>
      <c r="T18" s="160">
        <f t="shared" si="3"/>
        <v>0</v>
      </c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60">
        <f t="shared" si="4"/>
        <v>0</v>
      </c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60">
        <f t="shared" si="5"/>
        <v>0</v>
      </c>
      <c r="BI18" s="140"/>
      <c r="BJ18" s="140"/>
      <c r="BK18" s="140"/>
      <c r="BL18" s="140"/>
      <c r="BM18" s="160">
        <f t="shared" si="6"/>
        <v>0</v>
      </c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60">
        <f t="shared" si="0"/>
        <v>0</v>
      </c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60">
        <f t="shared" si="7"/>
        <v>0</v>
      </c>
      <c r="CS18" s="140"/>
      <c r="CT18" s="140"/>
      <c r="CU18" s="160">
        <f t="shared" si="8"/>
        <v>0</v>
      </c>
      <c r="CV18" s="140"/>
      <c r="CW18" s="140"/>
      <c r="CX18" s="140"/>
      <c r="CY18" s="140"/>
      <c r="CZ18" s="140"/>
      <c r="DA18" s="160">
        <f t="shared" si="9"/>
        <v>0</v>
      </c>
      <c r="DB18" s="140"/>
      <c r="DC18" s="140"/>
      <c r="DD18" s="160">
        <f t="shared" si="10"/>
        <v>0</v>
      </c>
      <c r="DE18" s="140"/>
      <c r="DF18" s="140"/>
      <c r="DG18" s="140"/>
      <c r="DH18" s="140"/>
      <c r="DI18" s="140"/>
    </row>
    <row r="19" spans="1:113" s="1" customFormat="1" ht="18" customHeight="1">
      <c r="A19" s="157" t="s">
        <v>142</v>
      </c>
      <c r="B19" s="157" t="s">
        <v>140</v>
      </c>
      <c r="C19" s="157" t="s">
        <v>121</v>
      </c>
      <c r="D19" s="158" t="s">
        <v>144</v>
      </c>
      <c r="E19" s="159">
        <f t="shared" si="1"/>
        <v>66.89</v>
      </c>
      <c r="F19" s="160">
        <f t="shared" si="2"/>
        <v>66.89</v>
      </c>
      <c r="G19" s="140"/>
      <c r="H19" s="140">
        <v>66.89</v>
      </c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60">
        <f t="shared" si="3"/>
        <v>0</v>
      </c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60">
        <f t="shared" si="4"/>
        <v>0</v>
      </c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60">
        <f t="shared" si="5"/>
        <v>0</v>
      </c>
      <c r="BI19" s="140"/>
      <c r="BJ19" s="140"/>
      <c r="BK19" s="140"/>
      <c r="BL19" s="140"/>
      <c r="BM19" s="160">
        <f t="shared" si="6"/>
        <v>0</v>
      </c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60">
        <f t="shared" si="0"/>
        <v>0</v>
      </c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60">
        <f t="shared" si="7"/>
        <v>0</v>
      </c>
      <c r="CS19" s="140"/>
      <c r="CT19" s="140"/>
      <c r="CU19" s="160">
        <f t="shared" si="8"/>
        <v>0</v>
      </c>
      <c r="CV19" s="140"/>
      <c r="CW19" s="140"/>
      <c r="CX19" s="140"/>
      <c r="CY19" s="140"/>
      <c r="CZ19" s="140"/>
      <c r="DA19" s="160">
        <f t="shared" si="9"/>
        <v>0</v>
      </c>
      <c r="DB19" s="140"/>
      <c r="DC19" s="140"/>
      <c r="DD19" s="160">
        <f t="shared" si="10"/>
        <v>0</v>
      </c>
      <c r="DE19" s="140"/>
      <c r="DF19" s="140"/>
      <c r="DG19" s="140"/>
      <c r="DH19" s="140"/>
      <c r="DI19" s="140"/>
    </row>
    <row r="20" spans="1:3" s="1" customFormat="1" ht="17.25" customHeight="1">
      <c r="A20" s="161"/>
      <c r="B20" s="161"/>
      <c r="C20" s="161"/>
    </row>
    <row r="21" spans="1:3" s="1" customFormat="1" ht="12.75" customHeight="1">
      <c r="A21" s="161"/>
      <c r="B21" s="161"/>
      <c r="C21" s="161"/>
    </row>
    <row r="22" spans="1:3" s="1" customFormat="1" ht="12.75" customHeight="1">
      <c r="A22" s="161"/>
      <c r="B22" s="161"/>
      <c r="C22" s="161"/>
    </row>
    <row r="23" spans="1:3" s="1" customFormat="1" ht="12.75" customHeight="1">
      <c r="A23" s="161"/>
      <c r="B23" s="161"/>
      <c r="C23" s="161"/>
    </row>
    <row r="24" spans="1:3" s="1" customFormat="1" ht="12.75" customHeight="1">
      <c r="A24" s="161"/>
      <c r="B24" s="161"/>
      <c r="C24" s="161"/>
    </row>
    <row r="25" spans="1:3" s="1" customFormat="1" ht="12.75" customHeight="1">
      <c r="A25" s="161"/>
      <c r="B25" s="161"/>
      <c r="C25" s="161"/>
    </row>
    <row r="26" spans="1:3" s="1" customFormat="1" ht="12.75" customHeight="1">
      <c r="A26" s="161"/>
      <c r="B26" s="161"/>
      <c r="C26" s="161"/>
    </row>
    <row r="27" spans="1:3" s="1" customFormat="1" ht="12.75" customHeight="1">
      <c r="A27" s="161"/>
      <c r="B27" s="161"/>
      <c r="C27" s="161"/>
    </row>
    <row r="28" spans="1:3" s="1" customFormat="1" ht="12.75" customHeight="1">
      <c r="A28" s="161"/>
      <c r="B28" s="161"/>
      <c r="C28" s="161"/>
    </row>
    <row r="29" spans="1:3" s="1" customFormat="1" ht="12.75" customHeight="1">
      <c r="A29" s="161"/>
      <c r="B29" s="161"/>
      <c r="C29" s="161"/>
    </row>
    <row r="30" spans="1:3" s="1" customFormat="1" ht="12.75" customHeight="1">
      <c r="A30" s="161"/>
      <c r="B30" s="161"/>
      <c r="C30" s="161"/>
    </row>
    <row r="31" spans="1:3" s="1" customFormat="1" ht="12.75" customHeight="1">
      <c r="A31" s="161"/>
      <c r="B31" s="161"/>
      <c r="C31" s="161"/>
    </row>
    <row r="32" spans="1:3" s="1" customFormat="1" ht="12.75" customHeight="1">
      <c r="A32" s="161"/>
      <c r="B32" s="161"/>
      <c r="C32" s="161"/>
    </row>
    <row r="33" spans="1:3" s="1" customFormat="1" ht="12.75" customHeight="1">
      <c r="A33" s="161"/>
      <c r="B33" s="161"/>
      <c r="C33" s="161"/>
    </row>
    <row r="34" spans="1:3" s="1" customFormat="1" ht="12.75" customHeight="1">
      <c r="A34" s="161"/>
      <c r="B34" s="161"/>
      <c r="C34" s="161"/>
    </row>
    <row r="35" spans="1:3" s="1" customFormat="1" ht="12.75" customHeight="1">
      <c r="A35" s="161"/>
      <c r="B35" s="161"/>
      <c r="C35" s="161"/>
    </row>
    <row r="36" spans="1:3" s="1" customFormat="1" ht="12.75" customHeight="1">
      <c r="A36" s="161"/>
      <c r="B36" s="161"/>
      <c r="C36" s="161"/>
    </row>
    <row r="37" spans="1:3" s="1" customFormat="1" ht="12.75" customHeight="1">
      <c r="A37" s="161"/>
      <c r="B37" s="161"/>
      <c r="C37" s="161"/>
    </row>
    <row r="38" spans="1:3" s="1" customFormat="1" ht="12.75" customHeight="1">
      <c r="A38" s="161"/>
      <c r="B38" s="161"/>
      <c r="C38" s="161"/>
    </row>
    <row r="39" spans="1:3" s="1" customFormat="1" ht="12.75" customHeight="1">
      <c r="A39" s="161"/>
      <c r="B39" s="161"/>
      <c r="C39" s="161"/>
    </row>
    <row r="40" spans="1:3" s="1" customFormat="1" ht="12.75" customHeight="1">
      <c r="A40" s="161"/>
      <c r="B40" s="161"/>
      <c r="C40" s="161"/>
    </row>
    <row r="41" spans="1:3" s="1" customFormat="1" ht="12.75" customHeight="1">
      <c r="A41" s="161"/>
      <c r="B41" s="161"/>
      <c r="C41" s="161"/>
    </row>
    <row r="42" spans="1:3" s="1" customFormat="1" ht="12.75" customHeight="1">
      <c r="A42" s="161"/>
      <c r="B42" s="161"/>
      <c r="C42" s="161"/>
    </row>
    <row r="43" spans="1:3" s="1" customFormat="1" ht="12.75" customHeight="1">
      <c r="A43" s="161"/>
      <c r="B43" s="161"/>
      <c r="C43" s="161"/>
    </row>
    <row r="44" spans="1:3" s="1" customFormat="1" ht="12.75" customHeight="1">
      <c r="A44" s="161"/>
      <c r="B44" s="161"/>
      <c r="C44" s="161"/>
    </row>
    <row r="45" spans="1:3" s="1" customFormat="1" ht="12.75" customHeight="1">
      <c r="A45" s="161"/>
      <c r="B45" s="161"/>
      <c r="C45" s="161"/>
    </row>
    <row r="46" spans="1:3" s="1" customFormat="1" ht="12.75" customHeight="1">
      <c r="A46" s="161"/>
      <c r="B46" s="161"/>
      <c r="C46" s="161"/>
    </row>
    <row r="47" spans="1:3" s="1" customFormat="1" ht="12.75" customHeight="1">
      <c r="A47" s="161"/>
      <c r="B47" s="161"/>
      <c r="C47" s="161"/>
    </row>
    <row r="48" spans="1:3" s="1" customFormat="1" ht="12.75" customHeight="1">
      <c r="A48" s="161"/>
      <c r="B48" s="161"/>
      <c r="C48" s="161"/>
    </row>
    <row r="49" spans="1:3" s="1" customFormat="1" ht="12.75" customHeight="1">
      <c r="A49" s="161"/>
      <c r="B49" s="161"/>
      <c r="C49" s="161"/>
    </row>
    <row r="50" spans="1:3" s="1" customFormat="1" ht="12.75" customHeight="1">
      <c r="A50" s="161"/>
      <c r="B50" s="161"/>
      <c r="C50" s="161"/>
    </row>
    <row r="51" spans="1:3" s="1" customFormat="1" ht="12.75" customHeight="1">
      <c r="A51" s="161"/>
      <c r="B51" s="161"/>
      <c r="C51" s="161"/>
    </row>
    <row r="52" spans="1:3" s="1" customFormat="1" ht="12.75" customHeight="1">
      <c r="A52" s="161"/>
      <c r="B52" s="161"/>
      <c r="C52" s="161"/>
    </row>
    <row r="53" spans="1:3" s="1" customFormat="1" ht="12.75" customHeight="1">
      <c r="A53" s="161"/>
      <c r="B53" s="161"/>
      <c r="C53" s="161"/>
    </row>
    <row r="54" spans="1:3" s="1" customFormat="1" ht="12.75" customHeight="1">
      <c r="A54" s="161"/>
      <c r="B54" s="161"/>
      <c r="C54" s="161"/>
    </row>
    <row r="55" spans="1:3" s="1" customFormat="1" ht="12.75" customHeight="1">
      <c r="A55" s="161"/>
      <c r="B55" s="161"/>
      <c r="C55" s="161"/>
    </row>
    <row r="56" spans="1:3" s="1" customFormat="1" ht="12.75" customHeight="1">
      <c r="A56" s="161"/>
      <c r="B56" s="161"/>
      <c r="C56" s="161"/>
    </row>
    <row r="57" spans="1:3" s="1" customFormat="1" ht="12.75" customHeight="1">
      <c r="A57" s="161"/>
      <c r="B57" s="161"/>
      <c r="C57" s="161"/>
    </row>
    <row r="58" spans="1:3" s="1" customFormat="1" ht="12.75" customHeight="1">
      <c r="A58" s="161"/>
      <c r="B58" s="161"/>
      <c r="C58" s="161"/>
    </row>
    <row r="59" spans="1:3" s="1" customFormat="1" ht="12.75" customHeight="1">
      <c r="A59" s="161"/>
      <c r="B59" s="161"/>
      <c r="C59" s="161"/>
    </row>
    <row r="60" spans="1:3" s="1" customFormat="1" ht="12.75" customHeight="1">
      <c r="A60" s="161"/>
      <c r="B60" s="161"/>
      <c r="C60" s="161"/>
    </row>
    <row r="61" spans="1:3" s="1" customFormat="1" ht="12.75" customHeight="1">
      <c r="A61" s="161"/>
      <c r="B61" s="161"/>
      <c r="C61" s="161"/>
    </row>
    <row r="62" spans="1:3" s="1" customFormat="1" ht="12.75" customHeight="1">
      <c r="A62" s="161"/>
      <c r="B62" s="161"/>
      <c r="C62" s="161"/>
    </row>
    <row r="63" spans="1:3" s="1" customFormat="1" ht="12.75" customHeight="1">
      <c r="A63" s="161"/>
      <c r="B63" s="161"/>
      <c r="C63" s="161"/>
    </row>
    <row r="64" spans="1:3" s="1" customFormat="1" ht="12.75" customHeight="1">
      <c r="A64" s="161"/>
      <c r="B64" s="161"/>
      <c r="C64" s="161"/>
    </row>
    <row r="65" spans="1:3" s="1" customFormat="1" ht="12.75" customHeight="1">
      <c r="A65" s="161"/>
      <c r="B65" s="161"/>
      <c r="C65" s="161"/>
    </row>
    <row r="66" spans="1:3" s="1" customFormat="1" ht="12.75" customHeight="1">
      <c r="A66" s="161"/>
      <c r="B66" s="161"/>
      <c r="C66" s="161"/>
    </row>
    <row r="67" spans="1:3" s="1" customFormat="1" ht="12.75" customHeight="1">
      <c r="A67" s="161"/>
      <c r="B67" s="161"/>
      <c r="C67" s="161"/>
    </row>
    <row r="68" spans="1:3" s="1" customFormat="1" ht="12.75" customHeight="1">
      <c r="A68" s="161"/>
      <c r="B68" s="161"/>
      <c r="C68" s="161"/>
    </row>
  </sheetData>
  <sheetProtection formatCells="0" formatColumns="0" formatRows="0" insertColumns="0" insertRows="0" insertHyperlinks="0" deleteColumns="0" deleteRows="0" sort="0" autoFilter="0" pivotTables="0"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">
      <pane ySplit="7" topLeftCell="A14" activePane="bottomLeft" state="frozen"/>
      <selection pane="bottomLeft" activeCell="A14" sqref="A14:IV28"/>
    </sheetView>
  </sheetViews>
  <sheetFormatPr defaultColWidth="9.16015625" defaultRowHeight="12.75" customHeight="1"/>
  <cols>
    <col min="1" max="2" width="12" style="90" customWidth="1"/>
    <col min="3" max="3" width="12.83203125" style="90" customWidth="1"/>
    <col min="4" max="4" width="38.16015625" style="0" customWidth="1"/>
    <col min="5" max="7" width="13.83203125" style="0" customWidth="1"/>
  </cols>
  <sheetData>
    <row r="1" spans="1:7" ht="15" customHeight="1">
      <c r="A1" s="125"/>
      <c r="B1" s="125"/>
      <c r="C1" s="125"/>
      <c r="D1" s="41"/>
      <c r="E1" s="40"/>
      <c r="F1" s="40"/>
      <c r="G1" s="42" t="s">
        <v>543</v>
      </c>
    </row>
    <row r="2" spans="1:7" ht="19.5" customHeight="1">
      <c r="A2" s="5" t="s">
        <v>544</v>
      </c>
      <c r="B2" s="5"/>
      <c r="C2" s="5"/>
      <c r="D2" s="5"/>
      <c r="E2" s="5"/>
      <c r="F2" s="5"/>
      <c r="G2" s="5"/>
    </row>
    <row r="3" spans="1:7" ht="16.5" customHeight="1">
      <c r="A3" s="93" t="s">
        <v>5</v>
      </c>
      <c r="B3" s="93"/>
      <c r="C3" s="93"/>
      <c r="D3" s="6"/>
      <c r="E3" s="43"/>
      <c r="F3" s="43"/>
      <c r="G3" s="8" t="s">
        <v>6</v>
      </c>
    </row>
    <row r="4" spans="1:7" s="62" customFormat="1" ht="19.5" customHeight="1">
      <c r="A4" s="70" t="s">
        <v>545</v>
      </c>
      <c r="B4" s="71"/>
      <c r="C4" s="71"/>
      <c r="D4" s="72"/>
      <c r="E4" s="126" t="s">
        <v>147</v>
      </c>
      <c r="F4" s="127"/>
      <c r="G4" s="127"/>
    </row>
    <row r="5" spans="1:7" s="62" customFormat="1" ht="19.5" customHeight="1">
      <c r="A5" s="96" t="s">
        <v>100</v>
      </c>
      <c r="B5" s="98"/>
      <c r="C5" s="128" t="s">
        <v>101</v>
      </c>
      <c r="D5" s="129" t="s">
        <v>362</v>
      </c>
      <c r="E5" s="127" t="s">
        <v>92</v>
      </c>
      <c r="F5" s="66" t="s">
        <v>546</v>
      </c>
      <c r="G5" s="130" t="s">
        <v>547</v>
      </c>
    </row>
    <row r="6" spans="1:7" s="62" customFormat="1" ht="15" customHeight="1">
      <c r="A6" s="102" t="s">
        <v>110</v>
      </c>
      <c r="B6" s="103" t="s">
        <v>111</v>
      </c>
      <c r="C6" s="131"/>
      <c r="D6" s="132"/>
      <c r="E6" s="76"/>
      <c r="F6" s="67"/>
      <c r="G6" s="80"/>
    </row>
    <row r="7" spans="1:7" s="62" customFormat="1" ht="33" customHeight="1">
      <c r="A7" s="81" t="s">
        <v>301</v>
      </c>
      <c r="B7" s="82" t="s">
        <v>302</v>
      </c>
      <c r="C7" s="133" t="s">
        <v>113</v>
      </c>
      <c r="D7" s="134" t="s">
        <v>303</v>
      </c>
      <c r="E7" s="135">
        <f>SUM(E8:E28)</f>
        <v>2085.42</v>
      </c>
      <c r="F7" s="135">
        <f>SUM(F8:F28)</f>
        <v>428.90999999999997</v>
      </c>
      <c r="G7" s="136">
        <f>SUM(G8:G28)</f>
        <v>1656.51</v>
      </c>
    </row>
    <row r="8" spans="1:7" s="1" customFormat="1" ht="12.75" customHeight="1">
      <c r="A8" s="137">
        <v>301</v>
      </c>
      <c r="B8" s="137" t="s">
        <v>130</v>
      </c>
      <c r="C8" s="138">
        <v>317301</v>
      </c>
      <c r="D8" s="139" t="s">
        <v>363</v>
      </c>
      <c r="E8" s="140">
        <f>F8+G8</f>
        <v>478.53</v>
      </c>
      <c r="F8" s="140"/>
      <c r="G8" s="140">
        <v>478.53</v>
      </c>
    </row>
    <row r="9" spans="1:7" s="1" customFormat="1" ht="12.75" customHeight="1">
      <c r="A9" s="137">
        <v>301</v>
      </c>
      <c r="B9" s="137" t="s">
        <v>140</v>
      </c>
      <c r="C9" s="138">
        <v>317301</v>
      </c>
      <c r="D9" s="139" t="s">
        <v>364</v>
      </c>
      <c r="E9" s="140">
        <f aca="true" t="shared" si="0" ref="E9:E28">F9+G9</f>
        <v>484.62</v>
      </c>
      <c r="F9" s="140"/>
      <c r="G9" s="140">
        <v>484.62</v>
      </c>
    </row>
    <row r="10" spans="1:7" s="1" customFormat="1" ht="12.75" customHeight="1">
      <c r="A10" s="137">
        <v>301</v>
      </c>
      <c r="B10" s="137" t="s">
        <v>121</v>
      </c>
      <c r="C10" s="138">
        <v>317301</v>
      </c>
      <c r="D10" s="139" t="s">
        <v>365</v>
      </c>
      <c r="E10" s="140">
        <f t="shared" si="0"/>
        <v>39.88</v>
      </c>
      <c r="F10" s="140"/>
      <c r="G10" s="140">
        <v>39.88</v>
      </c>
    </row>
    <row r="11" spans="1:7" s="1" customFormat="1" ht="12.75" customHeight="1">
      <c r="A11" s="137">
        <v>301</v>
      </c>
      <c r="B11" s="137" t="s">
        <v>125</v>
      </c>
      <c r="C11" s="138">
        <v>317301</v>
      </c>
      <c r="D11" s="139" t="s">
        <v>368</v>
      </c>
      <c r="E11" s="140">
        <f t="shared" si="0"/>
        <v>149.8</v>
      </c>
      <c r="F11" s="140"/>
      <c r="G11" s="140">
        <v>149.8</v>
      </c>
    </row>
    <row r="12" spans="1:7" s="1" customFormat="1" ht="12.75" customHeight="1">
      <c r="A12" s="137">
        <v>301</v>
      </c>
      <c r="B12" s="137" t="s">
        <v>548</v>
      </c>
      <c r="C12" s="138">
        <v>317301</v>
      </c>
      <c r="D12" s="139" t="s">
        <v>370</v>
      </c>
      <c r="E12" s="140">
        <f t="shared" si="0"/>
        <v>122.17</v>
      </c>
      <c r="F12" s="140"/>
      <c r="G12" s="140">
        <v>122.17</v>
      </c>
    </row>
    <row r="13" spans="1:7" s="1" customFormat="1" ht="12.75" customHeight="1">
      <c r="A13" s="137">
        <v>301</v>
      </c>
      <c r="B13" s="137" t="s">
        <v>134</v>
      </c>
      <c r="C13" s="138">
        <v>317301</v>
      </c>
      <c r="D13" s="139" t="s">
        <v>371</v>
      </c>
      <c r="E13" s="140">
        <f t="shared" si="0"/>
        <v>40.11</v>
      </c>
      <c r="F13" s="140"/>
      <c r="G13" s="140">
        <v>40.11</v>
      </c>
    </row>
    <row r="14" spans="1:7" s="1" customFormat="1" ht="21.75" customHeight="1">
      <c r="A14" s="137">
        <v>301</v>
      </c>
      <c r="B14" s="137" t="s">
        <v>549</v>
      </c>
      <c r="C14" s="138">
        <v>317301</v>
      </c>
      <c r="D14" s="141" t="s">
        <v>143</v>
      </c>
      <c r="E14" s="140">
        <f t="shared" si="0"/>
        <v>155.96</v>
      </c>
      <c r="F14" s="140"/>
      <c r="G14" s="140">
        <v>155.96</v>
      </c>
    </row>
    <row r="15" spans="1:7" s="1" customFormat="1" ht="21.75" customHeight="1">
      <c r="A15" s="137">
        <v>301</v>
      </c>
      <c r="B15" s="137" t="s">
        <v>122</v>
      </c>
      <c r="C15" s="138">
        <v>317301</v>
      </c>
      <c r="D15" s="141" t="s">
        <v>331</v>
      </c>
      <c r="E15" s="140">
        <f t="shared" si="0"/>
        <v>12.79</v>
      </c>
      <c r="F15" s="140"/>
      <c r="G15" s="140">
        <v>12.79</v>
      </c>
    </row>
    <row r="16" spans="1:7" s="1" customFormat="1" ht="21.75" customHeight="1">
      <c r="A16" s="137" t="s">
        <v>550</v>
      </c>
      <c r="B16" s="137" t="s">
        <v>130</v>
      </c>
      <c r="C16" s="138">
        <v>317301</v>
      </c>
      <c r="D16" s="141" t="s">
        <v>374</v>
      </c>
      <c r="E16" s="140">
        <f t="shared" si="0"/>
        <v>53.5</v>
      </c>
      <c r="F16" s="140">
        <v>53.5</v>
      </c>
      <c r="G16" s="142"/>
    </row>
    <row r="17" spans="1:7" s="1" customFormat="1" ht="21.75" customHeight="1">
      <c r="A17" s="137" t="s">
        <v>550</v>
      </c>
      <c r="B17" s="137" t="s">
        <v>551</v>
      </c>
      <c r="C17" s="138">
        <v>317301</v>
      </c>
      <c r="D17" s="141" t="s">
        <v>377</v>
      </c>
      <c r="E17" s="140">
        <f t="shared" si="0"/>
        <v>0.06</v>
      </c>
      <c r="F17" s="140">
        <v>0.06</v>
      </c>
      <c r="G17" s="142"/>
    </row>
    <row r="18" spans="1:7" s="1" customFormat="1" ht="21.75" customHeight="1">
      <c r="A18" s="137" t="s">
        <v>550</v>
      </c>
      <c r="B18" s="137" t="s">
        <v>128</v>
      </c>
      <c r="C18" s="138">
        <v>317301</v>
      </c>
      <c r="D18" s="141" t="s">
        <v>378</v>
      </c>
      <c r="E18" s="140">
        <f t="shared" si="0"/>
        <v>3.9</v>
      </c>
      <c r="F18" s="140">
        <v>3.9</v>
      </c>
      <c r="G18" s="142"/>
    </row>
    <row r="19" spans="1:7" s="1" customFormat="1" ht="21.75" customHeight="1">
      <c r="A19" s="137" t="s">
        <v>550</v>
      </c>
      <c r="B19" s="137" t="s">
        <v>337</v>
      </c>
      <c r="C19" s="138">
        <v>317301</v>
      </c>
      <c r="D19" s="141" t="s">
        <v>379</v>
      </c>
      <c r="E19" s="140">
        <f t="shared" si="0"/>
        <v>44.56</v>
      </c>
      <c r="F19" s="140">
        <v>44.56</v>
      </c>
      <c r="G19" s="142"/>
    </row>
    <row r="20" spans="1:7" s="1" customFormat="1" ht="21.75" customHeight="1">
      <c r="A20" s="137" t="s">
        <v>550</v>
      </c>
      <c r="B20" s="137" t="s">
        <v>552</v>
      </c>
      <c r="C20" s="138">
        <v>317301</v>
      </c>
      <c r="D20" s="141" t="s">
        <v>380</v>
      </c>
      <c r="E20" s="140">
        <f t="shared" si="0"/>
        <v>30</v>
      </c>
      <c r="F20" s="140">
        <v>30</v>
      </c>
      <c r="G20" s="142"/>
    </row>
    <row r="21" spans="1:7" s="1" customFormat="1" ht="21.75" customHeight="1">
      <c r="A21" s="137" t="s">
        <v>550</v>
      </c>
      <c r="B21" s="137" t="s">
        <v>553</v>
      </c>
      <c r="C21" s="138">
        <v>317301</v>
      </c>
      <c r="D21" s="141" t="s">
        <v>390</v>
      </c>
      <c r="E21" s="140">
        <f t="shared" si="0"/>
        <v>25.99</v>
      </c>
      <c r="F21" s="140">
        <v>25.99</v>
      </c>
      <c r="G21" s="142"/>
    </row>
    <row r="22" spans="1:7" s="1" customFormat="1" ht="21.75" customHeight="1">
      <c r="A22" s="137" t="s">
        <v>550</v>
      </c>
      <c r="B22" s="137" t="s">
        <v>554</v>
      </c>
      <c r="C22" s="138">
        <v>317301</v>
      </c>
      <c r="D22" s="141" t="s">
        <v>391</v>
      </c>
      <c r="E22" s="140">
        <f t="shared" si="0"/>
        <v>14.36</v>
      </c>
      <c r="F22" s="140">
        <v>14.36</v>
      </c>
      <c r="G22" s="142"/>
    </row>
    <row r="23" spans="1:7" s="1" customFormat="1" ht="21.75" customHeight="1">
      <c r="A23" s="137" t="s">
        <v>550</v>
      </c>
      <c r="B23" s="137" t="s">
        <v>555</v>
      </c>
      <c r="C23" s="138">
        <v>317301</v>
      </c>
      <c r="D23" s="141" t="s">
        <v>393</v>
      </c>
      <c r="E23" s="140">
        <f t="shared" si="0"/>
        <v>113.9</v>
      </c>
      <c r="F23" s="140">
        <v>113.9</v>
      </c>
      <c r="G23" s="142"/>
    </row>
    <row r="24" spans="1:7" s="1" customFormat="1" ht="21.75" customHeight="1">
      <c r="A24" s="137" t="s">
        <v>550</v>
      </c>
      <c r="B24" s="137" t="s">
        <v>122</v>
      </c>
      <c r="C24" s="138">
        <v>317301</v>
      </c>
      <c r="D24" s="141" t="s">
        <v>341</v>
      </c>
      <c r="E24" s="140">
        <f t="shared" si="0"/>
        <v>142.64</v>
      </c>
      <c r="F24" s="140">
        <v>142.64</v>
      </c>
      <c r="G24" s="142"/>
    </row>
    <row r="25" spans="1:7" s="1" customFormat="1" ht="21.75" customHeight="1">
      <c r="A25" s="137" t="s">
        <v>556</v>
      </c>
      <c r="B25" s="137" t="s">
        <v>130</v>
      </c>
      <c r="C25" s="138">
        <v>317301</v>
      </c>
      <c r="D25" s="141" t="s">
        <v>395</v>
      </c>
      <c r="E25" s="140">
        <f t="shared" si="0"/>
        <v>112.53</v>
      </c>
      <c r="F25" s="140"/>
      <c r="G25" s="140">
        <v>112.53</v>
      </c>
    </row>
    <row r="26" spans="1:7" s="1" customFormat="1" ht="21.75" customHeight="1">
      <c r="A26" s="137" t="s">
        <v>556</v>
      </c>
      <c r="B26" s="137" t="s">
        <v>128</v>
      </c>
      <c r="C26" s="138">
        <v>317301</v>
      </c>
      <c r="D26" s="141" t="s">
        <v>399</v>
      </c>
      <c r="E26" s="140">
        <f t="shared" si="0"/>
        <v>13.24</v>
      </c>
      <c r="F26" s="140"/>
      <c r="G26" s="140">
        <v>13.24</v>
      </c>
    </row>
    <row r="27" spans="1:7" s="1" customFormat="1" ht="21.75" customHeight="1">
      <c r="A27" s="137" t="s">
        <v>556</v>
      </c>
      <c r="B27" s="137" t="s">
        <v>339</v>
      </c>
      <c r="C27" s="138">
        <v>317301</v>
      </c>
      <c r="D27" s="141" t="s">
        <v>403</v>
      </c>
      <c r="E27" s="140">
        <f t="shared" si="0"/>
        <v>0.13</v>
      </c>
      <c r="F27" s="140"/>
      <c r="G27" s="140">
        <v>0.13</v>
      </c>
    </row>
    <row r="28" spans="1:7" s="1" customFormat="1" ht="21.75" customHeight="1">
      <c r="A28" s="137" t="s">
        <v>556</v>
      </c>
      <c r="B28" s="137" t="s">
        <v>122</v>
      </c>
      <c r="C28" s="138">
        <v>317301</v>
      </c>
      <c r="D28" s="141" t="s">
        <v>349</v>
      </c>
      <c r="E28" s="140">
        <f t="shared" si="0"/>
        <v>46.75</v>
      </c>
      <c r="F28" s="140"/>
      <c r="G28" s="140">
        <v>46.75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13"/>
  <sheetViews>
    <sheetView showGridLines="0" showZeros="0" tabSelected="1" workbookViewId="0" topLeftCell="A1">
      <pane ySplit="6" topLeftCell="A85" activePane="bottomLeft" state="frozen"/>
      <selection pane="bottomLeft" activeCell="I90" sqref="I90"/>
    </sheetView>
  </sheetViews>
  <sheetFormatPr defaultColWidth="9.16015625" defaultRowHeight="12.75" customHeight="1"/>
  <cols>
    <col min="1" max="3" width="5.83203125" style="90" customWidth="1"/>
    <col min="4" max="4" width="16.33203125" style="90" customWidth="1"/>
    <col min="5" max="5" width="53.33203125" style="0" customWidth="1"/>
    <col min="6" max="6" width="14" style="0" customWidth="1"/>
    <col min="7" max="240" width="10.83203125" style="0" customWidth="1"/>
  </cols>
  <sheetData>
    <row r="1" spans="1:240" ht="19.5" customHeight="1">
      <c r="A1" s="91"/>
      <c r="B1" s="92"/>
      <c r="C1" s="92"/>
      <c r="D1" s="92"/>
      <c r="E1" s="3"/>
      <c r="F1" s="4" t="s">
        <v>557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</row>
    <row r="2" spans="1:240" ht="19.5" customHeight="1">
      <c r="A2" s="5" t="s">
        <v>558</v>
      </c>
      <c r="B2" s="5"/>
      <c r="C2" s="5"/>
      <c r="D2" s="5"/>
      <c r="E2" s="5"/>
      <c r="F2" s="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</row>
    <row r="3" spans="1:240" ht="19.5" customHeight="1">
      <c r="A3" s="93" t="s">
        <v>5</v>
      </c>
      <c r="B3" s="93"/>
      <c r="C3" s="93"/>
      <c r="D3" s="94"/>
      <c r="E3" s="95"/>
      <c r="F3" s="8" t="s">
        <v>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</row>
    <row r="4" spans="1:240" s="62" customFormat="1" ht="19.5" customHeight="1">
      <c r="A4" s="96" t="s">
        <v>100</v>
      </c>
      <c r="B4" s="97"/>
      <c r="C4" s="98"/>
      <c r="D4" s="99" t="s">
        <v>101</v>
      </c>
      <c r="E4" s="65" t="s">
        <v>559</v>
      </c>
      <c r="F4" s="66" t="s">
        <v>103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</row>
    <row r="5" spans="1:240" s="62" customFormat="1" ht="19.5" customHeight="1">
      <c r="A5" s="101" t="s">
        <v>110</v>
      </c>
      <c r="B5" s="102" t="s">
        <v>111</v>
      </c>
      <c r="C5" s="103" t="s">
        <v>112</v>
      </c>
      <c r="D5" s="104"/>
      <c r="E5" s="65"/>
      <c r="F5" s="66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</row>
    <row r="6" spans="1:240" s="62" customFormat="1" ht="19.5" customHeight="1">
      <c r="A6" s="82" t="s">
        <v>110</v>
      </c>
      <c r="B6" s="82" t="s">
        <v>111</v>
      </c>
      <c r="C6" s="82" t="s">
        <v>112</v>
      </c>
      <c r="D6" s="105" t="s">
        <v>113</v>
      </c>
      <c r="E6" s="105" t="s">
        <v>560</v>
      </c>
      <c r="F6" s="106">
        <f>SUM(F7:F109)</f>
        <v>8038.750000000001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</row>
    <row r="7" spans="1:240" s="1" customFormat="1" ht="15.75" customHeight="1">
      <c r="A7" s="108">
        <v>201</v>
      </c>
      <c r="B7" s="108" t="s">
        <v>121</v>
      </c>
      <c r="C7" s="108">
        <v>99</v>
      </c>
      <c r="D7" s="109">
        <v>317301</v>
      </c>
      <c r="E7" s="110" t="s">
        <v>561</v>
      </c>
      <c r="F7" s="111">
        <v>829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</row>
    <row r="8" spans="1:240" s="1" customFormat="1" ht="15.75" customHeight="1">
      <c r="A8" s="108">
        <v>205</v>
      </c>
      <c r="B8" s="108" t="s">
        <v>125</v>
      </c>
      <c r="C8" s="108" t="s">
        <v>121</v>
      </c>
      <c r="D8" s="109">
        <v>317301</v>
      </c>
      <c r="E8" s="110" t="s">
        <v>562</v>
      </c>
      <c r="F8" s="111">
        <v>246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</row>
    <row r="9" spans="1:240" s="1" customFormat="1" ht="15.75" customHeight="1">
      <c r="A9" s="108">
        <v>214</v>
      </c>
      <c r="B9" s="108" t="s">
        <v>130</v>
      </c>
      <c r="C9" s="108" t="s">
        <v>140</v>
      </c>
      <c r="D9" s="109">
        <v>317301</v>
      </c>
      <c r="E9" s="112" t="s">
        <v>563</v>
      </c>
      <c r="F9" s="111">
        <v>35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</row>
    <row r="10" spans="1:240" s="1" customFormat="1" ht="15.75" customHeight="1">
      <c r="A10" s="108">
        <v>214</v>
      </c>
      <c r="B10" s="108" t="s">
        <v>130</v>
      </c>
      <c r="C10" s="108" t="s">
        <v>140</v>
      </c>
      <c r="D10" s="109">
        <v>317301</v>
      </c>
      <c r="E10" s="110" t="s">
        <v>564</v>
      </c>
      <c r="F10" s="111">
        <v>45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</row>
    <row r="11" spans="1:240" s="1" customFormat="1" ht="15.75" customHeight="1">
      <c r="A11" s="108">
        <v>214</v>
      </c>
      <c r="B11" s="108" t="s">
        <v>130</v>
      </c>
      <c r="C11" s="108" t="s">
        <v>140</v>
      </c>
      <c r="D11" s="109">
        <v>317301</v>
      </c>
      <c r="E11" s="110" t="s">
        <v>565</v>
      </c>
      <c r="F11" s="111">
        <v>35.8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</row>
    <row r="12" spans="1:240" s="1" customFormat="1" ht="15.75" customHeight="1">
      <c r="A12" s="108">
        <v>214</v>
      </c>
      <c r="B12" s="108" t="s">
        <v>130</v>
      </c>
      <c r="C12" s="108" t="s">
        <v>140</v>
      </c>
      <c r="D12" s="109">
        <v>317301</v>
      </c>
      <c r="E12" s="112" t="s">
        <v>566</v>
      </c>
      <c r="F12" s="111">
        <v>5.6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</row>
    <row r="13" spans="1:240" s="1" customFormat="1" ht="15.75" customHeight="1">
      <c r="A13" s="108">
        <v>214</v>
      </c>
      <c r="B13" s="108" t="s">
        <v>130</v>
      </c>
      <c r="C13" s="108" t="s">
        <v>140</v>
      </c>
      <c r="D13" s="109">
        <v>317301</v>
      </c>
      <c r="E13" s="110" t="s">
        <v>567</v>
      </c>
      <c r="F13" s="111">
        <v>4.1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</row>
    <row r="14" spans="1:240" s="1" customFormat="1" ht="15.75" customHeight="1">
      <c r="A14" s="108">
        <v>214</v>
      </c>
      <c r="B14" s="108" t="s">
        <v>130</v>
      </c>
      <c r="C14" s="108" t="s">
        <v>140</v>
      </c>
      <c r="D14" s="109">
        <v>317301</v>
      </c>
      <c r="E14" s="110" t="s">
        <v>568</v>
      </c>
      <c r="F14" s="111">
        <v>31.25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</row>
    <row r="15" spans="1:240" s="1" customFormat="1" ht="15.75" customHeight="1">
      <c r="A15" s="108">
        <v>214</v>
      </c>
      <c r="B15" s="108" t="s">
        <v>130</v>
      </c>
      <c r="C15" s="108" t="s">
        <v>140</v>
      </c>
      <c r="D15" s="109">
        <v>317301</v>
      </c>
      <c r="E15" s="112" t="s">
        <v>569</v>
      </c>
      <c r="F15" s="111">
        <v>11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</row>
    <row r="16" spans="1:240" s="1" customFormat="1" ht="15.75" customHeight="1">
      <c r="A16" s="108">
        <v>214</v>
      </c>
      <c r="B16" s="108" t="s">
        <v>130</v>
      </c>
      <c r="C16" s="108" t="s">
        <v>140</v>
      </c>
      <c r="D16" s="109">
        <v>317301</v>
      </c>
      <c r="E16" s="113" t="s">
        <v>570</v>
      </c>
      <c r="F16" s="111">
        <v>20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</row>
    <row r="17" spans="1:240" s="1" customFormat="1" ht="15.75" customHeight="1">
      <c r="A17" s="108">
        <v>214</v>
      </c>
      <c r="B17" s="108" t="s">
        <v>130</v>
      </c>
      <c r="C17" s="108" t="s">
        <v>140</v>
      </c>
      <c r="D17" s="109">
        <v>317301</v>
      </c>
      <c r="E17" s="113" t="s">
        <v>571</v>
      </c>
      <c r="F17" s="111">
        <v>13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</row>
    <row r="18" spans="1:240" s="1" customFormat="1" ht="15.75" customHeight="1">
      <c r="A18" s="108">
        <v>214</v>
      </c>
      <c r="B18" s="108" t="s">
        <v>130</v>
      </c>
      <c r="C18" s="108" t="s">
        <v>140</v>
      </c>
      <c r="D18" s="109">
        <v>317301</v>
      </c>
      <c r="E18" s="112" t="s">
        <v>572</v>
      </c>
      <c r="F18" s="111">
        <v>61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</row>
    <row r="19" spans="1:240" s="1" customFormat="1" ht="15.75" customHeight="1">
      <c r="A19" s="108">
        <v>214</v>
      </c>
      <c r="B19" s="108" t="s">
        <v>130</v>
      </c>
      <c r="C19" s="108" t="s">
        <v>140</v>
      </c>
      <c r="D19" s="109">
        <v>317301</v>
      </c>
      <c r="E19" s="112" t="s">
        <v>573</v>
      </c>
      <c r="F19" s="111">
        <v>40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</row>
    <row r="20" spans="1:240" s="1" customFormat="1" ht="15.75" customHeight="1">
      <c r="A20" s="108">
        <v>214</v>
      </c>
      <c r="B20" s="108" t="s">
        <v>130</v>
      </c>
      <c r="C20" s="108" t="s">
        <v>140</v>
      </c>
      <c r="D20" s="109">
        <v>317301</v>
      </c>
      <c r="E20" s="114" t="s">
        <v>569</v>
      </c>
      <c r="F20" s="115">
        <v>5.1</v>
      </c>
      <c r="G20" s="116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</row>
    <row r="21" spans="1:240" s="1" customFormat="1" ht="15.75" customHeight="1">
      <c r="A21" s="108">
        <v>214</v>
      </c>
      <c r="B21" s="108" t="s">
        <v>130</v>
      </c>
      <c r="C21" s="108" t="s">
        <v>140</v>
      </c>
      <c r="D21" s="109">
        <v>317301</v>
      </c>
      <c r="E21" s="118" t="s">
        <v>574</v>
      </c>
      <c r="F21" s="115">
        <v>35</v>
      </c>
      <c r="G21" s="119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</row>
    <row r="22" spans="1:240" s="1" customFormat="1" ht="15.75" customHeight="1">
      <c r="A22" s="108">
        <v>214</v>
      </c>
      <c r="B22" s="108" t="s">
        <v>130</v>
      </c>
      <c r="C22" s="108" t="s">
        <v>140</v>
      </c>
      <c r="D22" s="109">
        <v>317301</v>
      </c>
      <c r="E22" s="114" t="s">
        <v>575</v>
      </c>
      <c r="F22" s="115">
        <v>14</v>
      </c>
      <c r="G22" s="119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</row>
    <row r="23" spans="1:240" s="1" customFormat="1" ht="15.75" customHeight="1">
      <c r="A23" s="108">
        <v>214</v>
      </c>
      <c r="B23" s="108" t="s">
        <v>130</v>
      </c>
      <c r="C23" s="108" t="s">
        <v>140</v>
      </c>
      <c r="D23" s="109">
        <v>317301</v>
      </c>
      <c r="E23" s="114" t="s">
        <v>576</v>
      </c>
      <c r="F23" s="115">
        <v>70</v>
      </c>
      <c r="G23" s="119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</row>
    <row r="24" spans="1:240" s="1" customFormat="1" ht="15.75" customHeight="1">
      <c r="A24" s="108">
        <v>214</v>
      </c>
      <c r="B24" s="108" t="s">
        <v>130</v>
      </c>
      <c r="C24" s="108" t="s">
        <v>140</v>
      </c>
      <c r="D24" s="109">
        <v>317301</v>
      </c>
      <c r="E24" s="114" t="s">
        <v>577</v>
      </c>
      <c r="F24" s="115">
        <v>29</v>
      </c>
      <c r="G24" s="119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</row>
    <row r="25" spans="1:240" s="1" customFormat="1" ht="15.75" customHeight="1">
      <c r="A25" s="108">
        <v>214</v>
      </c>
      <c r="B25" s="108" t="s">
        <v>130</v>
      </c>
      <c r="C25" s="108" t="s">
        <v>140</v>
      </c>
      <c r="D25" s="109">
        <v>317301</v>
      </c>
      <c r="E25" s="114" t="s">
        <v>578</v>
      </c>
      <c r="F25" s="115">
        <v>48</v>
      </c>
      <c r="G25" s="119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</row>
    <row r="26" spans="1:240" s="1" customFormat="1" ht="15.75" customHeight="1">
      <c r="A26" s="108">
        <v>214</v>
      </c>
      <c r="B26" s="108" t="s">
        <v>130</v>
      </c>
      <c r="C26" s="108" t="s">
        <v>140</v>
      </c>
      <c r="D26" s="109">
        <v>317301</v>
      </c>
      <c r="E26" s="114" t="s">
        <v>375</v>
      </c>
      <c r="F26" s="115">
        <v>20</v>
      </c>
      <c r="G26" s="119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</row>
    <row r="27" spans="1:240" s="1" customFormat="1" ht="15.75" customHeight="1">
      <c r="A27" s="108">
        <v>214</v>
      </c>
      <c r="B27" s="108" t="s">
        <v>130</v>
      </c>
      <c r="C27" s="108" t="s">
        <v>140</v>
      </c>
      <c r="D27" s="109">
        <v>317301</v>
      </c>
      <c r="E27" s="114" t="s">
        <v>565</v>
      </c>
      <c r="F27" s="115">
        <v>2</v>
      </c>
      <c r="G27" s="119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</row>
    <row r="28" spans="1:240" s="1" customFormat="1" ht="15.75" customHeight="1">
      <c r="A28" s="108">
        <v>214</v>
      </c>
      <c r="B28" s="108" t="s">
        <v>130</v>
      </c>
      <c r="C28" s="108" t="s">
        <v>140</v>
      </c>
      <c r="D28" s="109">
        <v>317301</v>
      </c>
      <c r="E28" s="114" t="s">
        <v>579</v>
      </c>
      <c r="F28" s="115">
        <v>15</v>
      </c>
      <c r="G28" s="119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</row>
    <row r="29" spans="1:240" s="1" customFormat="1" ht="15.75" customHeight="1">
      <c r="A29" s="108">
        <v>214</v>
      </c>
      <c r="B29" s="108" t="s">
        <v>130</v>
      </c>
      <c r="C29" s="108" t="s">
        <v>140</v>
      </c>
      <c r="D29" s="109">
        <v>317301</v>
      </c>
      <c r="E29" s="114" t="s">
        <v>566</v>
      </c>
      <c r="F29" s="115">
        <v>85</v>
      </c>
      <c r="G29" s="119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</row>
    <row r="30" spans="1:240" s="1" customFormat="1" ht="15.75" customHeight="1">
      <c r="A30" s="108">
        <v>214</v>
      </c>
      <c r="B30" s="108" t="s">
        <v>130</v>
      </c>
      <c r="C30" s="108" t="s">
        <v>140</v>
      </c>
      <c r="D30" s="109">
        <v>317301</v>
      </c>
      <c r="E30" s="114" t="s">
        <v>580</v>
      </c>
      <c r="F30" s="115">
        <v>16.54</v>
      </c>
      <c r="G30" s="119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</row>
    <row r="31" spans="1:240" s="1" customFormat="1" ht="15.75" customHeight="1">
      <c r="A31" s="108">
        <v>214</v>
      </c>
      <c r="B31" s="108" t="s">
        <v>130</v>
      </c>
      <c r="C31" s="108" t="s">
        <v>140</v>
      </c>
      <c r="D31" s="109">
        <v>317301</v>
      </c>
      <c r="E31" s="114" t="s">
        <v>565</v>
      </c>
      <c r="F31" s="115">
        <v>25.2</v>
      </c>
      <c r="G31" s="119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</row>
    <row r="32" spans="1:240" s="1" customFormat="1" ht="15.75" customHeight="1">
      <c r="A32" s="108">
        <v>214</v>
      </c>
      <c r="B32" s="108" t="s">
        <v>130</v>
      </c>
      <c r="C32" s="108" t="s">
        <v>140</v>
      </c>
      <c r="D32" s="109">
        <v>317301</v>
      </c>
      <c r="E32" s="114" t="s">
        <v>581</v>
      </c>
      <c r="F32" s="115">
        <v>11.89</v>
      </c>
      <c r="G32" s="119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</row>
    <row r="33" spans="1:7" s="1" customFormat="1" ht="15.75" customHeight="1">
      <c r="A33" s="108">
        <v>214</v>
      </c>
      <c r="B33" s="108" t="s">
        <v>130</v>
      </c>
      <c r="C33" s="108" t="s">
        <v>140</v>
      </c>
      <c r="D33" s="109">
        <v>317301</v>
      </c>
      <c r="E33" s="121" t="s">
        <v>582</v>
      </c>
      <c r="F33" s="115">
        <v>132</v>
      </c>
      <c r="G33" s="122"/>
    </row>
    <row r="34" spans="1:7" s="1" customFormat="1" ht="15.75" customHeight="1">
      <c r="A34" s="108">
        <v>214</v>
      </c>
      <c r="B34" s="108" t="s">
        <v>130</v>
      </c>
      <c r="C34" s="108" t="s">
        <v>140</v>
      </c>
      <c r="D34" s="109">
        <v>317301</v>
      </c>
      <c r="E34" s="121" t="s">
        <v>583</v>
      </c>
      <c r="F34" s="115">
        <v>70</v>
      </c>
      <c r="G34" s="122"/>
    </row>
    <row r="35" spans="1:7" s="1" customFormat="1" ht="15.75" customHeight="1">
      <c r="A35" s="108">
        <v>214</v>
      </c>
      <c r="B35" s="108" t="s">
        <v>130</v>
      </c>
      <c r="C35" s="108" t="s">
        <v>140</v>
      </c>
      <c r="D35" s="109">
        <v>317301</v>
      </c>
      <c r="E35" s="121" t="s">
        <v>584</v>
      </c>
      <c r="F35" s="115">
        <v>47</v>
      </c>
      <c r="G35" s="122"/>
    </row>
    <row r="36" spans="1:7" s="1" customFormat="1" ht="15.75" customHeight="1">
      <c r="A36" s="108">
        <v>214</v>
      </c>
      <c r="B36" s="108" t="s">
        <v>130</v>
      </c>
      <c r="C36" s="108" t="s">
        <v>140</v>
      </c>
      <c r="D36" s="109">
        <v>317301</v>
      </c>
      <c r="E36" s="121" t="s">
        <v>585</v>
      </c>
      <c r="F36" s="115">
        <v>88.95</v>
      </c>
      <c r="G36" s="122"/>
    </row>
    <row r="37" spans="1:7" s="1" customFormat="1" ht="15.75" customHeight="1">
      <c r="A37" s="108">
        <v>214</v>
      </c>
      <c r="B37" s="108" t="s">
        <v>130</v>
      </c>
      <c r="C37" s="108" t="s">
        <v>140</v>
      </c>
      <c r="D37" s="109">
        <v>317301</v>
      </c>
      <c r="E37" s="121" t="s">
        <v>586</v>
      </c>
      <c r="F37" s="115">
        <v>30</v>
      </c>
      <c r="G37" s="122"/>
    </row>
    <row r="38" spans="1:7" s="1" customFormat="1" ht="15.75" customHeight="1">
      <c r="A38" s="108">
        <v>214</v>
      </c>
      <c r="B38" s="108" t="s">
        <v>130</v>
      </c>
      <c r="C38" s="108" t="s">
        <v>140</v>
      </c>
      <c r="D38" s="109">
        <v>317301</v>
      </c>
      <c r="E38" s="121" t="s">
        <v>587</v>
      </c>
      <c r="F38" s="115">
        <v>34</v>
      </c>
      <c r="G38" s="122"/>
    </row>
    <row r="39" spans="1:7" s="1" customFormat="1" ht="15.75" customHeight="1">
      <c r="A39" s="108">
        <v>214</v>
      </c>
      <c r="B39" s="108" t="s">
        <v>130</v>
      </c>
      <c r="C39" s="108" t="s">
        <v>140</v>
      </c>
      <c r="D39" s="109">
        <v>317301</v>
      </c>
      <c r="E39" s="121" t="s">
        <v>588</v>
      </c>
      <c r="F39" s="115">
        <v>21</v>
      </c>
      <c r="G39" s="122"/>
    </row>
    <row r="40" spans="1:7" s="1" customFormat="1" ht="15.75" customHeight="1">
      <c r="A40" s="108">
        <v>214</v>
      </c>
      <c r="B40" s="108" t="s">
        <v>130</v>
      </c>
      <c r="C40" s="108" t="s">
        <v>140</v>
      </c>
      <c r="D40" s="109">
        <v>317301</v>
      </c>
      <c r="E40" s="121" t="s">
        <v>589</v>
      </c>
      <c r="F40" s="115">
        <v>6.5</v>
      </c>
      <c r="G40" s="122"/>
    </row>
    <row r="41" spans="1:7" s="1" customFormat="1" ht="15.75" customHeight="1">
      <c r="A41" s="108">
        <v>214</v>
      </c>
      <c r="B41" s="108" t="s">
        <v>130</v>
      </c>
      <c r="C41" s="108" t="s">
        <v>140</v>
      </c>
      <c r="D41" s="109">
        <v>317301</v>
      </c>
      <c r="E41" s="121" t="s">
        <v>590</v>
      </c>
      <c r="F41" s="115">
        <v>32.6</v>
      </c>
      <c r="G41" s="122"/>
    </row>
    <row r="42" spans="1:7" s="1" customFormat="1" ht="15.75" customHeight="1">
      <c r="A42" s="108">
        <v>214</v>
      </c>
      <c r="B42" s="108" t="s">
        <v>130</v>
      </c>
      <c r="C42" s="108" t="s">
        <v>140</v>
      </c>
      <c r="D42" s="109">
        <v>317301</v>
      </c>
      <c r="E42" s="121" t="s">
        <v>591</v>
      </c>
      <c r="F42" s="115">
        <v>56</v>
      </c>
      <c r="G42" s="122"/>
    </row>
    <row r="43" spans="1:7" s="1" customFormat="1" ht="15.75" customHeight="1">
      <c r="A43" s="108">
        <v>214</v>
      </c>
      <c r="B43" s="108" t="s">
        <v>130</v>
      </c>
      <c r="C43" s="108" t="s">
        <v>140</v>
      </c>
      <c r="D43" s="109">
        <v>317301</v>
      </c>
      <c r="E43" s="121" t="s">
        <v>567</v>
      </c>
      <c r="F43" s="115">
        <v>18.9</v>
      </c>
      <c r="G43" s="122"/>
    </row>
    <row r="44" spans="1:7" s="1" customFormat="1" ht="15.75" customHeight="1">
      <c r="A44" s="108">
        <v>214</v>
      </c>
      <c r="B44" s="108" t="s">
        <v>130</v>
      </c>
      <c r="C44" s="108" t="s">
        <v>140</v>
      </c>
      <c r="D44" s="109">
        <v>317301</v>
      </c>
      <c r="E44" s="121" t="s">
        <v>587</v>
      </c>
      <c r="F44" s="115">
        <v>44</v>
      </c>
      <c r="G44" s="122"/>
    </row>
    <row r="45" spans="1:7" s="1" customFormat="1" ht="15.75" customHeight="1">
      <c r="A45" s="108">
        <v>214</v>
      </c>
      <c r="B45" s="108" t="s">
        <v>130</v>
      </c>
      <c r="C45" s="108" t="s">
        <v>140</v>
      </c>
      <c r="D45" s="109">
        <v>317301</v>
      </c>
      <c r="E45" s="121" t="s">
        <v>592</v>
      </c>
      <c r="F45" s="115">
        <v>58</v>
      </c>
      <c r="G45" s="122"/>
    </row>
    <row r="46" spans="1:7" s="1" customFormat="1" ht="15.75" customHeight="1">
      <c r="A46" s="108">
        <v>214</v>
      </c>
      <c r="B46" s="108" t="s">
        <v>130</v>
      </c>
      <c r="C46" s="108" t="s">
        <v>140</v>
      </c>
      <c r="D46" s="109">
        <v>317301</v>
      </c>
      <c r="E46" s="121" t="s">
        <v>572</v>
      </c>
      <c r="F46" s="115">
        <v>37.4</v>
      </c>
      <c r="G46" s="122"/>
    </row>
    <row r="47" spans="1:7" s="1" customFormat="1" ht="15.75" customHeight="1">
      <c r="A47" s="108">
        <v>214</v>
      </c>
      <c r="B47" s="108" t="s">
        <v>130</v>
      </c>
      <c r="C47" s="108" t="s">
        <v>140</v>
      </c>
      <c r="D47" s="109">
        <v>317301</v>
      </c>
      <c r="E47" s="121" t="s">
        <v>571</v>
      </c>
      <c r="F47" s="115">
        <v>17</v>
      </c>
      <c r="G47" s="122"/>
    </row>
    <row r="48" spans="1:7" s="1" customFormat="1" ht="15.75" customHeight="1">
      <c r="A48" s="108">
        <v>214</v>
      </c>
      <c r="B48" s="108" t="s">
        <v>130</v>
      </c>
      <c r="C48" s="108" t="s">
        <v>140</v>
      </c>
      <c r="D48" s="109">
        <v>317301</v>
      </c>
      <c r="E48" s="121" t="s">
        <v>569</v>
      </c>
      <c r="F48" s="115">
        <v>2</v>
      </c>
      <c r="G48" s="122"/>
    </row>
    <row r="49" spans="1:7" s="1" customFormat="1" ht="15.75" customHeight="1">
      <c r="A49" s="108">
        <v>214</v>
      </c>
      <c r="B49" s="108" t="s">
        <v>130</v>
      </c>
      <c r="C49" s="108" t="s">
        <v>140</v>
      </c>
      <c r="D49" s="109">
        <v>317301</v>
      </c>
      <c r="E49" s="121" t="s">
        <v>593</v>
      </c>
      <c r="F49" s="115">
        <v>70</v>
      </c>
      <c r="G49" s="122"/>
    </row>
    <row r="50" spans="1:7" s="1" customFormat="1" ht="15.75" customHeight="1">
      <c r="A50" s="108">
        <v>214</v>
      </c>
      <c r="B50" s="108" t="s">
        <v>130</v>
      </c>
      <c r="C50" s="108" t="s">
        <v>140</v>
      </c>
      <c r="D50" s="109">
        <v>317301</v>
      </c>
      <c r="E50" s="121" t="s">
        <v>575</v>
      </c>
      <c r="F50" s="115">
        <v>48.5</v>
      </c>
      <c r="G50" s="122"/>
    </row>
    <row r="51" spans="1:7" s="1" customFormat="1" ht="15.75" customHeight="1">
      <c r="A51" s="108">
        <v>214</v>
      </c>
      <c r="B51" s="108" t="s">
        <v>130</v>
      </c>
      <c r="C51" s="108" t="s">
        <v>140</v>
      </c>
      <c r="D51" s="109">
        <v>317301</v>
      </c>
      <c r="E51" s="121" t="s">
        <v>594</v>
      </c>
      <c r="F51" s="115">
        <v>68</v>
      </c>
      <c r="G51" s="122"/>
    </row>
    <row r="52" spans="1:7" s="1" customFormat="1" ht="15.75" customHeight="1">
      <c r="A52" s="108">
        <v>214</v>
      </c>
      <c r="B52" s="108" t="s">
        <v>130</v>
      </c>
      <c r="C52" s="108" t="s">
        <v>140</v>
      </c>
      <c r="D52" s="109">
        <v>317301</v>
      </c>
      <c r="E52" s="121" t="s">
        <v>566</v>
      </c>
      <c r="F52" s="115">
        <v>3.3</v>
      </c>
      <c r="G52" s="122"/>
    </row>
    <row r="53" spans="1:7" s="1" customFormat="1" ht="15.75" customHeight="1">
      <c r="A53" s="108">
        <v>214</v>
      </c>
      <c r="B53" s="108" t="s">
        <v>130</v>
      </c>
      <c r="C53" s="108" t="s">
        <v>140</v>
      </c>
      <c r="D53" s="109">
        <v>317301</v>
      </c>
      <c r="E53" s="121" t="s">
        <v>570</v>
      </c>
      <c r="F53" s="115">
        <v>75</v>
      </c>
      <c r="G53" s="122"/>
    </row>
    <row r="54" spans="1:7" s="1" customFormat="1" ht="15.75" customHeight="1">
      <c r="A54" s="108">
        <v>214</v>
      </c>
      <c r="B54" s="108" t="s">
        <v>130</v>
      </c>
      <c r="C54" s="108" t="s">
        <v>140</v>
      </c>
      <c r="D54" s="109">
        <v>317301</v>
      </c>
      <c r="E54" s="121" t="s">
        <v>590</v>
      </c>
      <c r="F54" s="115">
        <v>37.4</v>
      </c>
      <c r="G54" s="122"/>
    </row>
    <row r="55" spans="1:7" s="1" customFormat="1" ht="15.75" customHeight="1">
      <c r="A55" s="108">
        <v>214</v>
      </c>
      <c r="B55" s="108" t="s">
        <v>130</v>
      </c>
      <c r="C55" s="108" t="s">
        <v>140</v>
      </c>
      <c r="D55" s="109">
        <v>317301</v>
      </c>
      <c r="E55" s="121" t="s">
        <v>581</v>
      </c>
      <c r="F55" s="115">
        <v>1.5</v>
      </c>
      <c r="G55" s="122"/>
    </row>
    <row r="56" spans="1:7" s="1" customFormat="1" ht="15.75" customHeight="1">
      <c r="A56" s="108">
        <v>214</v>
      </c>
      <c r="B56" s="108" t="s">
        <v>130</v>
      </c>
      <c r="C56" s="108" t="s">
        <v>140</v>
      </c>
      <c r="D56" s="109">
        <v>317301</v>
      </c>
      <c r="E56" s="121" t="s">
        <v>595</v>
      </c>
      <c r="F56" s="115">
        <v>107.42</v>
      </c>
      <c r="G56" s="122"/>
    </row>
    <row r="57" spans="1:7" s="1" customFormat="1" ht="15.75" customHeight="1">
      <c r="A57" s="108">
        <v>214</v>
      </c>
      <c r="B57" s="108" t="s">
        <v>130</v>
      </c>
      <c r="C57" s="108" t="s">
        <v>140</v>
      </c>
      <c r="D57" s="109">
        <v>317301</v>
      </c>
      <c r="E57" s="121" t="s">
        <v>580</v>
      </c>
      <c r="F57" s="115">
        <v>3.64</v>
      </c>
      <c r="G57" s="122"/>
    </row>
    <row r="58" spans="1:7" s="1" customFormat="1" ht="15.75" customHeight="1">
      <c r="A58" s="108">
        <v>214</v>
      </c>
      <c r="B58" s="108" t="s">
        <v>130</v>
      </c>
      <c r="C58" s="108" t="s">
        <v>140</v>
      </c>
      <c r="D58" s="109">
        <v>317301</v>
      </c>
      <c r="E58" s="121" t="s">
        <v>580</v>
      </c>
      <c r="F58" s="115">
        <v>5.5</v>
      </c>
      <c r="G58" s="122"/>
    </row>
    <row r="59" spans="1:7" s="1" customFormat="1" ht="15.75" customHeight="1">
      <c r="A59" s="108">
        <v>214</v>
      </c>
      <c r="B59" s="108" t="s">
        <v>130</v>
      </c>
      <c r="C59" s="108" t="s">
        <v>140</v>
      </c>
      <c r="D59" s="109">
        <v>317301</v>
      </c>
      <c r="E59" s="121" t="s">
        <v>580</v>
      </c>
      <c r="F59" s="115">
        <v>91.44</v>
      </c>
      <c r="G59" s="122"/>
    </row>
    <row r="60" spans="1:7" s="1" customFormat="1" ht="15.75" customHeight="1">
      <c r="A60" s="108">
        <v>214</v>
      </c>
      <c r="B60" s="108" t="s">
        <v>130</v>
      </c>
      <c r="C60" s="108" t="s">
        <v>140</v>
      </c>
      <c r="D60" s="109">
        <v>317301</v>
      </c>
      <c r="E60" s="121" t="s">
        <v>338</v>
      </c>
      <c r="F60" s="115">
        <v>14.55</v>
      </c>
      <c r="G60" s="122"/>
    </row>
    <row r="61" spans="1:7" s="1" customFormat="1" ht="15.75" customHeight="1">
      <c r="A61" s="108">
        <v>214</v>
      </c>
      <c r="B61" s="108" t="s">
        <v>130</v>
      </c>
      <c r="C61" s="108" t="s">
        <v>140</v>
      </c>
      <c r="D61" s="109">
        <v>317301</v>
      </c>
      <c r="E61" s="121" t="s">
        <v>334</v>
      </c>
      <c r="F61" s="115">
        <v>30</v>
      </c>
      <c r="G61" s="122"/>
    </row>
    <row r="62" spans="1:7" s="1" customFormat="1" ht="15.75" customHeight="1">
      <c r="A62" s="108">
        <v>214</v>
      </c>
      <c r="B62" s="108" t="s">
        <v>130</v>
      </c>
      <c r="C62" s="108" t="s">
        <v>140</v>
      </c>
      <c r="D62" s="109">
        <v>317301</v>
      </c>
      <c r="E62" s="121" t="s">
        <v>383</v>
      </c>
      <c r="F62" s="115">
        <v>310.31</v>
      </c>
      <c r="G62" s="122"/>
    </row>
    <row r="63" spans="1:7" s="1" customFormat="1" ht="15.75" customHeight="1">
      <c r="A63" s="108">
        <v>214</v>
      </c>
      <c r="B63" s="108" t="s">
        <v>130</v>
      </c>
      <c r="C63" s="108" t="s">
        <v>140</v>
      </c>
      <c r="D63" s="109">
        <v>317301</v>
      </c>
      <c r="E63" s="121" t="s">
        <v>335</v>
      </c>
      <c r="F63" s="115">
        <v>260</v>
      </c>
      <c r="G63" s="122"/>
    </row>
    <row r="64" spans="1:7" s="1" customFormat="1" ht="15.75" customHeight="1">
      <c r="A64" s="108">
        <v>214</v>
      </c>
      <c r="B64" s="108" t="s">
        <v>130</v>
      </c>
      <c r="C64" s="108" t="s">
        <v>140</v>
      </c>
      <c r="D64" s="109">
        <v>317301</v>
      </c>
      <c r="E64" s="121" t="s">
        <v>596</v>
      </c>
      <c r="F64" s="115">
        <v>46</v>
      </c>
      <c r="G64" s="122"/>
    </row>
    <row r="65" spans="1:7" s="1" customFormat="1" ht="15.75" customHeight="1">
      <c r="A65" s="108">
        <v>214</v>
      </c>
      <c r="B65" s="108" t="s">
        <v>130</v>
      </c>
      <c r="C65" s="108" t="s">
        <v>140</v>
      </c>
      <c r="D65" s="109">
        <v>317301</v>
      </c>
      <c r="E65" s="121" t="s">
        <v>382</v>
      </c>
      <c r="F65" s="115">
        <v>331.8</v>
      </c>
      <c r="G65" s="122"/>
    </row>
    <row r="66" spans="1:7" s="1" customFormat="1" ht="15.75" customHeight="1">
      <c r="A66" s="108">
        <v>214</v>
      </c>
      <c r="B66" s="108" t="s">
        <v>130</v>
      </c>
      <c r="C66" s="108" t="s">
        <v>122</v>
      </c>
      <c r="D66" s="109">
        <v>317301</v>
      </c>
      <c r="E66" s="121" t="s">
        <v>597</v>
      </c>
      <c r="F66" s="115">
        <v>22</v>
      </c>
      <c r="G66" s="122"/>
    </row>
    <row r="67" spans="1:7" s="1" customFormat="1" ht="15.75" customHeight="1">
      <c r="A67" s="108">
        <v>214</v>
      </c>
      <c r="B67" s="108" t="s">
        <v>130</v>
      </c>
      <c r="C67" s="108" t="s">
        <v>122</v>
      </c>
      <c r="D67" s="109">
        <v>317301</v>
      </c>
      <c r="E67" s="121" t="s">
        <v>598</v>
      </c>
      <c r="F67" s="115">
        <v>19.7</v>
      </c>
      <c r="G67" s="122"/>
    </row>
    <row r="68" spans="1:7" s="1" customFormat="1" ht="15.75" customHeight="1">
      <c r="A68" s="108">
        <v>214</v>
      </c>
      <c r="B68" s="108" t="s">
        <v>130</v>
      </c>
      <c r="C68" s="108" t="s">
        <v>122</v>
      </c>
      <c r="D68" s="109">
        <v>317301</v>
      </c>
      <c r="E68" s="121" t="s">
        <v>599</v>
      </c>
      <c r="F68" s="115">
        <v>140</v>
      </c>
      <c r="G68" s="122"/>
    </row>
    <row r="69" spans="1:7" s="1" customFormat="1" ht="15.75" customHeight="1">
      <c r="A69" s="108">
        <v>214</v>
      </c>
      <c r="B69" s="108" t="s">
        <v>130</v>
      </c>
      <c r="C69" s="108" t="s">
        <v>122</v>
      </c>
      <c r="D69" s="109">
        <v>317301</v>
      </c>
      <c r="E69" s="121" t="s">
        <v>600</v>
      </c>
      <c r="F69" s="115">
        <v>17</v>
      </c>
      <c r="G69" s="122"/>
    </row>
    <row r="70" spans="1:7" s="1" customFormat="1" ht="15.75" customHeight="1">
      <c r="A70" s="108">
        <v>214</v>
      </c>
      <c r="B70" s="108" t="s">
        <v>130</v>
      </c>
      <c r="C70" s="108" t="s">
        <v>122</v>
      </c>
      <c r="D70" s="109">
        <v>317301</v>
      </c>
      <c r="E70" s="121" t="s">
        <v>601</v>
      </c>
      <c r="F70" s="115">
        <v>105</v>
      </c>
      <c r="G70" s="122"/>
    </row>
    <row r="71" spans="1:7" s="1" customFormat="1" ht="15.75" customHeight="1">
      <c r="A71" s="108">
        <v>214</v>
      </c>
      <c r="B71" s="108" t="s">
        <v>130</v>
      </c>
      <c r="C71" s="108" t="s">
        <v>122</v>
      </c>
      <c r="D71" s="109">
        <v>317301</v>
      </c>
      <c r="E71" s="121" t="s">
        <v>602</v>
      </c>
      <c r="F71" s="115">
        <v>90</v>
      </c>
      <c r="G71" s="122"/>
    </row>
    <row r="72" spans="1:7" s="1" customFormat="1" ht="15.75" customHeight="1">
      <c r="A72" s="108">
        <v>214</v>
      </c>
      <c r="B72" s="108" t="s">
        <v>130</v>
      </c>
      <c r="C72" s="108" t="s">
        <v>122</v>
      </c>
      <c r="D72" s="109">
        <v>317301</v>
      </c>
      <c r="E72" s="121" t="s">
        <v>603</v>
      </c>
      <c r="F72" s="115">
        <v>48</v>
      </c>
      <c r="G72" s="122"/>
    </row>
    <row r="73" spans="1:7" s="1" customFormat="1" ht="15.75" customHeight="1">
      <c r="A73" s="108">
        <v>214</v>
      </c>
      <c r="B73" s="108" t="s">
        <v>130</v>
      </c>
      <c r="C73" s="108" t="s">
        <v>122</v>
      </c>
      <c r="D73" s="109">
        <v>317301</v>
      </c>
      <c r="E73" s="121" t="s">
        <v>604</v>
      </c>
      <c r="F73" s="115">
        <v>48</v>
      </c>
      <c r="G73" s="122"/>
    </row>
    <row r="74" spans="1:7" s="1" customFormat="1" ht="15.75" customHeight="1">
      <c r="A74" s="108">
        <v>214</v>
      </c>
      <c r="B74" s="108" t="s">
        <v>130</v>
      </c>
      <c r="C74" s="108" t="s">
        <v>122</v>
      </c>
      <c r="D74" s="109">
        <v>317301</v>
      </c>
      <c r="E74" s="121" t="s">
        <v>605</v>
      </c>
      <c r="F74" s="115">
        <v>26</v>
      </c>
      <c r="G74" s="122"/>
    </row>
    <row r="75" spans="1:7" s="1" customFormat="1" ht="15.75" customHeight="1">
      <c r="A75" s="108">
        <v>214</v>
      </c>
      <c r="B75" s="108" t="s">
        <v>130</v>
      </c>
      <c r="C75" s="108" t="s">
        <v>122</v>
      </c>
      <c r="D75" s="109">
        <v>317301</v>
      </c>
      <c r="E75" s="121" t="s">
        <v>606</v>
      </c>
      <c r="F75" s="115">
        <v>129</v>
      </c>
      <c r="G75" s="122"/>
    </row>
    <row r="76" spans="1:7" s="1" customFormat="1" ht="15.75" customHeight="1">
      <c r="A76" s="108">
        <v>214</v>
      </c>
      <c r="B76" s="108" t="s">
        <v>130</v>
      </c>
      <c r="C76" s="108" t="s">
        <v>122</v>
      </c>
      <c r="D76" s="109">
        <v>317301</v>
      </c>
      <c r="E76" s="121" t="s">
        <v>607</v>
      </c>
      <c r="F76" s="115">
        <v>10</v>
      </c>
      <c r="G76" s="122"/>
    </row>
    <row r="77" spans="1:7" s="1" customFormat="1" ht="15.75" customHeight="1">
      <c r="A77" s="108">
        <v>214</v>
      </c>
      <c r="B77" s="108" t="s">
        <v>130</v>
      </c>
      <c r="C77" s="108" t="s">
        <v>122</v>
      </c>
      <c r="D77" s="109">
        <v>317301</v>
      </c>
      <c r="E77" s="121" t="s">
        <v>608</v>
      </c>
      <c r="F77" s="115">
        <v>75</v>
      </c>
      <c r="G77" s="122"/>
    </row>
    <row r="78" spans="1:7" s="1" customFormat="1" ht="15.75" customHeight="1">
      <c r="A78" s="108">
        <v>214</v>
      </c>
      <c r="B78" s="108" t="s">
        <v>130</v>
      </c>
      <c r="C78" s="108" t="s">
        <v>122</v>
      </c>
      <c r="D78" s="109">
        <v>317301</v>
      </c>
      <c r="E78" s="121" t="s">
        <v>609</v>
      </c>
      <c r="F78" s="115">
        <v>49</v>
      </c>
      <c r="G78" s="122"/>
    </row>
    <row r="79" spans="1:7" s="1" customFormat="1" ht="15.75" customHeight="1">
      <c r="A79" s="108">
        <v>214</v>
      </c>
      <c r="B79" s="108" t="s">
        <v>130</v>
      </c>
      <c r="C79" s="108" t="s">
        <v>122</v>
      </c>
      <c r="D79" s="109">
        <v>317301</v>
      </c>
      <c r="E79" s="121" t="s">
        <v>610</v>
      </c>
      <c r="F79" s="115">
        <v>70</v>
      </c>
      <c r="G79" s="122"/>
    </row>
    <row r="80" spans="1:7" s="1" customFormat="1" ht="15.75" customHeight="1">
      <c r="A80" s="108">
        <v>214</v>
      </c>
      <c r="B80" s="108" t="s">
        <v>130</v>
      </c>
      <c r="C80" s="108" t="s">
        <v>122</v>
      </c>
      <c r="D80" s="109">
        <v>317301</v>
      </c>
      <c r="E80" s="121" t="s">
        <v>611</v>
      </c>
      <c r="F80" s="115">
        <v>47</v>
      </c>
      <c r="G80" s="122"/>
    </row>
    <row r="81" spans="1:7" s="1" customFormat="1" ht="15.75" customHeight="1">
      <c r="A81" s="108">
        <v>214</v>
      </c>
      <c r="B81" s="108" t="s">
        <v>130</v>
      </c>
      <c r="C81" s="108" t="s">
        <v>122</v>
      </c>
      <c r="D81" s="109">
        <v>317301</v>
      </c>
      <c r="E81" s="121" t="s">
        <v>612</v>
      </c>
      <c r="F81" s="115">
        <v>94</v>
      </c>
      <c r="G81" s="122"/>
    </row>
    <row r="82" spans="1:7" s="1" customFormat="1" ht="15.75" customHeight="1">
      <c r="A82" s="108">
        <v>214</v>
      </c>
      <c r="B82" s="108" t="s">
        <v>130</v>
      </c>
      <c r="C82" s="108" t="s">
        <v>122</v>
      </c>
      <c r="D82" s="109">
        <v>317301</v>
      </c>
      <c r="E82" s="121" t="s">
        <v>613</v>
      </c>
      <c r="F82" s="115">
        <v>38</v>
      </c>
      <c r="G82" s="122"/>
    </row>
    <row r="83" spans="1:7" s="1" customFormat="1" ht="15.75" customHeight="1">
      <c r="A83" s="108">
        <v>214</v>
      </c>
      <c r="B83" s="108" t="s">
        <v>130</v>
      </c>
      <c r="C83" s="108" t="s">
        <v>122</v>
      </c>
      <c r="D83" s="109">
        <v>317301</v>
      </c>
      <c r="E83" s="121" t="s">
        <v>614</v>
      </c>
      <c r="F83" s="115">
        <v>48.03</v>
      </c>
      <c r="G83" s="122"/>
    </row>
    <row r="84" spans="1:7" s="1" customFormat="1" ht="15.75" customHeight="1">
      <c r="A84" s="108">
        <v>214</v>
      </c>
      <c r="B84" s="108" t="s">
        <v>130</v>
      </c>
      <c r="C84" s="108" t="s">
        <v>122</v>
      </c>
      <c r="D84" s="109">
        <v>317301</v>
      </c>
      <c r="E84" s="121" t="s">
        <v>615</v>
      </c>
      <c r="F84" s="115">
        <v>125.75</v>
      </c>
      <c r="G84" s="122"/>
    </row>
    <row r="85" spans="1:7" s="1" customFormat="1" ht="15.75" customHeight="1">
      <c r="A85" s="108">
        <v>214</v>
      </c>
      <c r="B85" s="108" t="s">
        <v>130</v>
      </c>
      <c r="C85" s="108" t="s">
        <v>122</v>
      </c>
      <c r="D85" s="109">
        <v>317301</v>
      </c>
      <c r="E85" s="121" t="s">
        <v>616</v>
      </c>
      <c r="F85" s="115">
        <v>32</v>
      </c>
      <c r="G85" s="122"/>
    </row>
    <row r="86" spans="1:7" s="1" customFormat="1" ht="15.75" customHeight="1">
      <c r="A86" s="108">
        <v>214</v>
      </c>
      <c r="B86" s="108" t="s">
        <v>130</v>
      </c>
      <c r="C86" s="108" t="s">
        <v>122</v>
      </c>
      <c r="D86" s="109">
        <v>317301</v>
      </c>
      <c r="E86" s="121" t="s">
        <v>617</v>
      </c>
      <c r="F86" s="115">
        <v>100</v>
      </c>
      <c r="G86" s="122"/>
    </row>
    <row r="87" spans="1:7" s="1" customFormat="1" ht="15.75" customHeight="1">
      <c r="A87" s="108">
        <v>214</v>
      </c>
      <c r="B87" s="108" t="s">
        <v>130</v>
      </c>
      <c r="C87" s="108" t="s">
        <v>122</v>
      </c>
      <c r="D87" s="109">
        <v>317301</v>
      </c>
      <c r="E87" s="121" t="s">
        <v>618</v>
      </c>
      <c r="F87" s="115">
        <v>13</v>
      </c>
      <c r="G87" s="122"/>
    </row>
    <row r="88" spans="1:7" s="1" customFormat="1" ht="15.75" customHeight="1">
      <c r="A88" s="108">
        <v>214</v>
      </c>
      <c r="B88" s="108" t="s">
        <v>130</v>
      </c>
      <c r="C88" s="108" t="s">
        <v>122</v>
      </c>
      <c r="D88" s="109">
        <v>317301</v>
      </c>
      <c r="E88" s="121" t="s">
        <v>619</v>
      </c>
      <c r="F88" s="115">
        <v>115</v>
      </c>
      <c r="G88" s="122"/>
    </row>
    <row r="89" spans="1:7" s="1" customFormat="1" ht="15.75" customHeight="1">
      <c r="A89" s="108">
        <v>214</v>
      </c>
      <c r="B89" s="108" t="s">
        <v>130</v>
      </c>
      <c r="C89" s="108" t="s">
        <v>122</v>
      </c>
      <c r="D89" s="109">
        <v>317301</v>
      </c>
      <c r="E89" s="121" t="s">
        <v>620</v>
      </c>
      <c r="F89" s="115">
        <v>90</v>
      </c>
      <c r="G89" s="122"/>
    </row>
    <row r="90" spans="1:7" s="1" customFormat="1" ht="15.75" customHeight="1">
      <c r="A90" s="108">
        <v>214</v>
      </c>
      <c r="B90" s="108" t="s">
        <v>130</v>
      </c>
      <c r="C90" s="108" t="s">
        <v>122</v>
      </c>
      <c r="D90" s="109">
        <v>317301</v>
      </c>
      <c r="E90" s="121" t="s">
        <v>621</v>
      </c>
      <c r="F90" s="115">
        <v>47</v>
      </c>
      <c r="G90" s="122"/>
    </row>
    <row r="91" spans="1:7" s="1" customFormat="1" ht="15.75" customHeight="1">
      <c r="A91" s="108">
        <v>214</v>
      </c>
      <c r="B91" s="108" t="s">
        <v>130</v>
      </c>
      <c r="C91" s="108" t="s">
        <v>122</v>
      </c>
      <c r="D91" s="109">
        <v>317301</v>
      </c>
      <c r="E91" s="121" t="s">
        <v>622</v>
      </c>
      <c r="F91" s="115">
        <v>48</v>
      </c>
      <c r="G91" s="122"/>
    </row>
    <row r="92" spans="1:7" s="1" customFormat="1" ht="15.75" customHeight="1">
      <c r="A92" s="108">
        <v>214</v>
      </c>
      <c r="B92" s="108" t="s">
        <v>130</v>
      </c>
      <c r="C92" s="108" t="s">
        <v>122</v>
      </c>
      <c r="D92" s="109">
        <v>317301</v>
      </c>
      <c r="E92" s="121" t="s">
        <v>623</v>
      </c>
      <c r="F92" s="115">
        <v>18</v>
      </c>
      <c r="G92" s="122"/>
    </row>
    <row r="93" spans="1:7" s="1" customFormat="1" ht="15.75" customHeight="1">
      <c r="A93" s="108">
        <v>214</v>
      </c>
      <c r="B93" s="108" t="s">
        <v>130</v>
      </c>
      <c r="C93" s="108" t="s">
        <v>122</v>
      </c>
      <c r="D93" s="109">
        <v>317301</v>
      </c>
      <c r="E93" s="121" t="s">
        <v>624</v>
      </c>
      <c r="F93" s="115">
        <v>44.42</v>
      </c>
      <c r="G93" s="122"/>
    </row>
    <row r="94" spans="1:7" s="1" customFormat="1" ht="15.75" customHeight="1">
      <c r="A94" s="108">
        <v>214</v>
      </c>
      <c r="B94" s="108" t="s">
        <v>130</v>
      </c>
      <c r="C94" s="108" t="s">
        <v>122</v>
      </c>
      <c r="D94" s="109">
        <v>317301</v>
      </c>
      <c r="E94" s="121" t="s">
        <v>625</v>
      </c>
      <c r="F94" s="115">
        <v>400</v>
      </c>
      <c r="G94" s="122"/>
    </row>
    <row r="95" spans="1:7" s="1" customFormat="1" ht="15.75" customHeight="1">
      <c r="A95" s="108">
        <v>214</v>
      </c>
      <c r="B95" s="108" t="s">
        <v>130</v>
      </c>
      <c r="C95" s="108" t="s">
        <v>122</v>
      </c>
      <c r="D95" s="109">
        <v>317301</v>
      </c>
      <c r="E95" s="121" t="s">
        <v>626</v>
      </c>
      <c r="F95" s="115">
        <v>43.35</v>
      </c>
      <c r="G95" s="122"/>
    </row>
    <row r="96" spans="1:7" s="1" customFormat="1" ht="15.75" customHeight="1">
      <c r="A96" s="108">
        <v>214</v>
      </c>
      <c r="B96" s="108" t="s">
        <v>130</v>
      </c>
      <c r="C96" s="108" t="s">
        <v>122</v>
      </c>
      <c r="D96" s="109">
        <v>317301</v>
      </c>
      <c r="E96" s="121" t="s">
        <v>627</v>
      </c>
      <c r="F96" s="115">
        <v>182.97</v>
      </c>
      <c r="G96" s="122"/>
    </row>
    <row r="97" spans="1:7" s="1" customFormat="1" ht="15.75" customHeight="1">
      <c r="A97" s="108">
        <v>214</v>
      </c>
      <c r="B97" s="108" t="s">
        <v>130</v>
      </c>
      <c r="C97" s="108" t="s">
        <v>122</v>
      </c>
      <c r="D97" s="109">
        <v>317301</v>
      </c>
      <c r="E97" s="121" t="s">
        <v>628</v>
      </c>
      <c r="F97" s="115">
        <v>44</v>
      </c>
      <c r="G97" s="122"/>
    </row>
    <row r="98" spans="1:7" s="1" customFormat="1" ht="15.75" customHeight="1">
      <c r="A98" s="108">
        <v>214</v>
      </c>
      <c r="B98" s="108" t="s">
        <v>130</v>
      </c>
      <c r="C98" s="108" t="s">
        <v>122</v>
      </c>
      <c r="D98" s="109">
        <v>317301</v>
      </c>
      <c r="E98" s="121" t="s">
        <v>629</v>
      </c>
      <c r="F98" s="115">
        <v>138</v>
      </c>
      <c r="G98" s="122"/>
    </row>
    <row r="99" spans="1:7" s="1" customFormat="1" ht="15.75" customHeight="1">
      <c r="A99" s="108">
        <v>214</v>
      </c>
      <c r="B99" s="108" t="s">
        <v>130</v>
      </c>
      <c r="C99" s="108" t="s">
        <v>122</v>
      </c>
      <c r="D99" s="109">
        <v>317301</v>
      </c>
      <c r="E99" s="121" t="s">
        <v>630</v>
      </c>
      <c r="F99" s="115">
        <v>21</v>
      </c>
      <c r="G99" s="122"/>
    </row>
    <row r="100" spans="1:7" s="1" customFormat="1" ht="15.75" customHeight="1">
      <c r="A100" s="108">
        <v>214</v>
      </c>
      <c r="B100" s="108" t="s">
        <v>130</v>
      </c>
      <c r="C100" s="108" t="s">
        <v>122</v>
      </c>
      <c r="D100" s="109">
        <v>317301</v>
      </c>
      <c r="E100" s="121" t="s">
        <v>631</v>
      </c>
      <c r="F100" s="115">
        <v>94</v>
      </c>
      <c r="G100" s="122"/>
    </row>
    <row r="101" spans="1:7" s="1" customFormat="1" ht="15.75" customHeight="1">
      <c r="A101" s="108">
        <v>214</v>
      </c>
      <c r="B101" s="108" t="s">
        <v>130</v>
      </c>
      <c r="C101" s="108" t="s">
        <v>122</v>
      </c>
      <c r="D101" s="109">
        <v>317301</v>
      </c>
      <c r="E101" s="121" t="s">
        <v>632</v>
      </c>
      <c r="F101" s="115">
        <v>353</v>
      </c>
      <c r="G101" s="122"/>
    </row>
    <row r="102" spans="1:7" s="1" customFormat="1" ht="15.75" customHeight="1">
      <c r="A102" s="108">
        <v>214</v>
      </c>
      <c r="B102" s="108" t="s">
        <v>130</v>
      </c>
      <c r="C102" s="108" t="s">
        <v>122</v>
      </c>
      <c r="D102" s="109">
        <v>317301</v>
      </c>
      <c r="E102" s="121" t="s">
        <v>633</v>
      </c>
      <c r="F102" s="115">
        <v>110</v>
      </c>
      <c r="G102" s="122"/>
    </row>
    <row r="103" spans="1:7" s="1" customFormat="1" ht="15.75" customHeight="1">
      <c r="A103" s="108">
        <v>214</v>
      </c>
      <c r="B103" s="108" t="s">
        <v>130</v>
      </c>
      <c r="C103" s="108" t="s">
        <v>122</v>
      </c>
      <c r="D103" s="109">
        <v>317301</v>
      </c>
      <c r="E103" s="121" t="s">
        <v>634</v>
      </c>
      <c r="F103" s="115">
        <v>198.25</v>
      </c>
      <c r="G103" s="122"/>
    </row>
    <row r="104" spans="1:7" s="1" customFormat="1" ht="15.75" customHeight="1">
      <c r="A104" s="108">
        <v>214</v>
      </c>
      <c r="B104" s="108" t="s">
        <v>130</v>
      </c>
      <c r="C104" s="108" t="s">
        <v>122</v>
      </c>
      <c r="D104" s="109">
        <v>317301</v>
      </c>
      <c r="E104" s="121" t="s">
        <v>626</v>
      </c>
      <c r="F104" s="115">
        <v>2.4</v>
      </c>
      <c r="G104" s="122"/>
    </row>
    <row r="105" spans="1:7" s="1" customFormat="1" ht="15.75" customHeight="1">
      <c r="A105" s="108">
        <v>214</v>
      </c>
      <c r="B105" s="108" t="s">
        <v>130</v>
      </c>
      <c r="C105" s="108" t="s">
        <v>122</v>
      </c>
      <c r="D105" s="109">
        <v>317301</v>
      </c>
      <c r="E105" s="121" t="s">
        <v>598</v>
      </c>
      <c r="F105" s="115">
        <v>42.5</v>
      </c>
      <c r="G105" s="122"/>
    </row>
    <row r="106" spans="1:7" s="1" customFormat="1" ht="15.75" customHeight="1">
      <c r="A106" s="108">
        <v>214</v>
      </c>
      <c r="B106" s="108" t="s">
        <v>130</v>
      </c>
      <c r="C106" s="108" t="s">
        <v>122</v>
      </c>
      <c r="D106" s="109">
        <v>317301</v>
      </c>
      <c r="E106" s="121" t="s">
        <v>635</v>
      </c>
      <c r="F106" s="115">
        <v>50.56</v>
      </c>
      <c r="G106" s="122"/>
    </row>
    <row r="107" spans="1:7" s="1" customFormat="1" ht="15.75" customHeight="1">
      <c r="A107" s="108">
        <v>214</v>
      </c>
      <c r="B107" s="108" t="s">
        <v>130</v>
      </c>
      <c r="C107" s="108" t="s">
        <v>122</v>
      </c>
      <c r="D107" s="109">
        <v>317301</v>
      </c>
      <c r="E107" s="121" t="s">
        <v>636</v>
      </c>
      <c r="F107" s="115">
        <v>572.74</v>
      </c>
      <c r="G107" s="122"/>
    </row>
    <row r="108" spans="1:7" s="1" customFormat="1" ht="15.75" customHeight="1">
      <c r="A108" s="108">
        <v>214</v>
      </c>
      <c r="B108" s="108" t="s">
        <v>130</v>
      </c>
      <c r="C108" s="108" t="s">
        <v>122</v>
      </c>
      <c r="D108" s="109">
        <v>317301</v>
      </c>
      <c r="E108" s="121" t="s">
        <v>637</v>
      </c>
      <c r="F108" s="115">
        <v>10.71</v>
      </c>
      <c r="G108" s="122"/>
    </row>
    <row r="109" spans="1:7" s="1" customFormat="1" ht="15.75" customHeight="1">
      <c r="A109" s="108">
        <v>214</v>
      </c>
      <c r="B109" s="108" t="s">
        <v>130</v>
      </c>
      <c r="C109" s="108" t="s">
        <v>122</v>
      </c>
      <c r="D109" s="109">
        <v>317301</v>
      </c>
      <c r="E109" s="121" t="s">
        <v>627</v>
      </c>
      <c r="F109" s="115">
        <v>113.18</v>
      </c>
      <c r="G109" s="122"/>
    </row>
    <row r="110" spans="4:7" ht="12.75" customHeight="1">
      <c r="D110" s="123"/>
      <c r="E110" s="124"/>
      <c r="F110" s="124"/>
      <c r="G110" s="124"/>
    </row>
    <row r="111" spans="4:7" ht="12.75" customHeight="1">
      <c r="D111" s="123"/>
      <c r="E111" s="124"/>
      <c r="F111" s="124"/>
      <c r="G111" s="124"/>
    </row>
    <row r="112" spans="4:7" ht="12.75" customHeight="1">
      <c r="D112" s="123"/>
      <c r="E112" s="124"/>
      <c r="F112" s="124"/>
      <c r="G112" s="124"/>
    </row>
    <row r="113" spans="4:7" ht="12.75" customHeight="1">
      <c r="D113" s="123"/>
      <c r="E113" s="124"/>
      <c r="F113" s="124"/>
      <c r="G113" s="124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zhih</cp:lastModifiedBy>
  <cp:lastPrinted>2021-03-11T23:37:00Z</cp:lastPrinted>
  <dcterms:created xsi:type="dcterms:W3CDTF">2021-02-23T01:44:04Z</dcterms:created>
  <dcterms:modified xsi:type="dcterms:W3CDTF">2024-04-26T06:46:56Z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A2A4F4A1A6544EBFA3B1ACC7A0FA94C1_12</vt:lpwstr>
  </property>
</Properties>
</file>